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C:\Users\KXT86713\Downloads\"/>
    </mc:Choice>
  </mc:AlternateContent>
  <bookViews>
    <workbookView xWindow="-110" yWindow="-110" windowWidth="19420" windowHeight="10300"/>
  </bookViews>
  <sheets>
    <sheet name="APR" sheetId="1" r:id="rId1"/>
  </sheets>
  <definedNames>
    <definedName name="_xlnm._FilterDatabase" localSheetId="0" hidden="1">APR!$B$3:$WVS$89</definedName>
    <definedName name="_xlnm.Print_Area" localSheetId="0">APR!$B$1:$T$125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4" i="1" l="1"/>
  <c r="D124" i="1" s="1"/>
  <c r="C123" i="1"/>
  <c r="E123" i="1" s="1"/>
  <c r="C121" i="1"/>
  <c r="E121" i="1" s="1"/>
  <c r="C120" i="1"/>
  <c r="E120" i="1" s="1"/>
  <c r="C118" i="1"/>
  <c r="E118" i="1" s="1"/>
  <c r="C117" i="1"/>
  <c r="E117" i="1" s="1"/>
  <c r="C115" i="1"/>
  <c r="E115" i="1" s="1"/>
  <c r="C114" i="1"/>
  <c r="E114" i="1" s="1"/>
  <c r="C112" i="1"/>
  <c r="D112" i="1" s="1"/>
  <c r="C111" i="1"/>
  <c r="E111" i="1" s="1"/>
  <c r="C109" i="1"/>
  <c r="E109" i="1" s="1"/>
  <c r="C108" i="1"/>
  <c r="E108" i="1" s="1"/>
  <c r="C106" i="1"/>
  <c r="D106" i="1" s="1"/>
  <c r="C105" i="1"/>
  <c r="E105" i="1" s="1"/>
  <c r="C103" i="1"/>
  <c r="E103" i="1" s="1"/>
  <c r="C102" i="1"/>
  <c r="E102" i="1" s="1"/>
  <c r="C100" i="1"/>
  <c r="D100" i="1" s="1"/>
  <c r="C99" i="1"/>
  <c r="E99" i="1" s="1"/>
  <c r="C97" i="1"/>
  <c r="E97" i="1" s="1"/>
  <c r="C96" i="1"/>
  <c r="E96" i="1" s="1"/>
  <c r="C94" i="1"/>
  <c r="E94" i="1" s="1"/>
  <c r="C93" i="1"/>
  <c r="D93" i="1" s="1"/>
  <c r="C91" i="1"/>
  <c r="E91" i="1" s="1"/>
  <c r="C90" i="1"/>
  <c r="D90" i="1" s="1"/>
  <c r="C122" i="1"/>
  <c r="D122" i="1" s="1"/>
  <c r="C116" i="1"/>
  <c r="D116" i="1" s="1"/>
  <c r="C110" i="1"/>
  <c r="E110" i="1" s="1"/>
  <c r="C104" i="1"/>
  <c r="D104" i="1" s="1"/>
  <c r="C98" i="1"/>
  <c r="E98" i="1" s="1"/>
  <c r="C92" i="1"/>
  <c r="E92" i="1" s="1"/>
  <c r="C119" i="1"/>
  <c r="E119" i="1" s="1"/>
  <c r="C113" i="1"/>
  <c r="E113" i="1" s="1"/>
  <c r="C107" i="1"/>
  <c r="E107" i="1" s="1"/>
  <c r="C101" i="1"/>
  <c r="E101" i="1" s="1"/>
  <c r="C95" i="1"/>
  <c r="E95" i="1" s="1"/>
  <c r="C89" i="1"/>
  <c r="E89" i="1" s="1"/>
  <c r="C125" i="1"/>
  <c r="D125" i="1" s="1"/>
  <c r="E104" i="1" l="1"/>
  <c r="E112" i="1"/>
  <c r="E106" i="1"/>
  <c r="E122" i="1"/>
  <c r="E124" i="1"/>
  <c r="D123" i="1"/>
  <c r="D120" i="1"/>
  <c r="D121" i="1"/>
  <c r="D117" i="1"/>
  <c r="D118" i="1"/>
  <c r="D114" i="1"/>
  <c r="D115" i="1"/>
  <c r="D111" i="1"/>
  <c r="D108" i="1"/>
  <c r="D109" i="1"/>
  <c r="D105" i="1"/>
  <c r="D102" i="1"/>
  <c r="D103" i="1"/>
  <c r="D99" i="1"/>
  <c r="E100" i="1"/>
  <c r="D96" i="1"/>
  <c r="D97" i="1"/>
  <c r="E93" i="1"/>
  <c r="D94" i="1"/>
  <c r="E90" i="1"/>
  <c r="D91" i="1"/>
  <c r="E116" i="1"/>
  <c r="D110" i="1"/>
  <c r="D98" i="1"/>
  <c r="D92" i="1"/>
  <c r="D119" i="1"/>
  <c r="D113" i="1"/>
  <c r="D107" i="1"/>
  <c r="D101" i="1"/>
  <c r="D95" i="1"/>
  <c r="D89" i="1"/>
  <c r="E125" i="1"/>
  <c r="C83" i="1" l="1"/>
  <c r="C77" i="1"/>
  <c r="C71" i="1"/>
  <c r="C65" i="1"/>
  <c r="C59" i="1"/>
  <c r="C53" i="1"/>
  <c r="C47" i="1"/>
  <c r="C41" i="1"/>
  <c r="C35" i="1"/>
  <c r="C29" i="1"/>
  <c r="C23" i="1"/>
  <c r="C16" i="1"/>
  <c r="C10" i="1" l="1"/>
  <c r="C88" i="1" l="1"/>
  <c r="C87" i="1"/>
  <c r="C85" i="1"/>
  <c r="C84" i="1"/>
  <c r="C82" i="1"/>
  <c r="C81" i="1"/>
  <c r="C86" i="1"/>
  <c r="C79" i="1"/>
  <c r="C78" i="1"/>
  <c r="C76" i="1"/>
  <c r="C75" i="1"/>
  <c r="C73" i="1"/>
  <c r="C72" i="1"/>
  <c r="C70" i="1"/>
  <c r="C69" i="1"/>
  <c r="C67" i="1"/>
  <c r="C66" i="1"/>
  <c r="C64" i="1"/>
  <c r="C63" i="1"/>
  <c r="C61" i="1"/>
  <c r="C60" i="1"/>
  <c r="C58" i="1"/>
  <c r="C57" i="1"/>
  <c r="C55" i="1"/>
  <c r="C54" i="1"/>
  <c r="C80" i="1"/>
  <c r="C74" i="1"/>
  <c r="C68" i="1"/>
  <c r="C62" i="1"/>
  <c r="C56" i="1"/>
  <c r="C52" i="1"/>
  <c r="C51" i="1"/>
  <c r="C49" i="1"/>
  <c r="C48" i="1"/>
  <c r="C46" i="1"/>
  <c r="C45" i="1"/>
  <c r="C43" i="1"/>
  <c r="C42" i="1"/>
  <c r="C40" i="1"/>
  <c r="C39" i="1"/>
  <c r="C37" i="1"/>
  <c r="C36" i="1"/>
  <c r="C34" i="1"/>
  <c r="C33" i="1"/>
  <c r="C31" i="1"/>
  <c r="C30" i="1"/>
  <c r="C28" i="1"/>
  <c r="C27" i="1"/>
  <c r="C50" i="1"/>
  <c r="C44" i="1"/>
  <c r="C38" i="1"/>
  <c r="C32" i="1"/>
  <c r="C25" i="1"/>
  <c r="C24" i="1"/>
  <c r="C22" i="1"/>
  <c r="C21" i="1"/>
  <c r="C18" i="1"/>
  <c r="C17" i="1"/>
  <c r="C15" i="1"/>
  <c r="C14" i="1"/>
  <c r="C12" i="1"/>
  <c r="C11" i="1"/>
  <c r="C9" i="1"/>
  <c r="C8" i="1"/>
  <c r="C26" i="1"/>
  <c r="C19" i="1"/>
  <c r="C13" i="1"/>
  <c r="C7" i="1"/>
  <c r="C6" i="1"/>
  <c r="C5" i="1"/>
  <c r="E4" i="1"/>
  <c r="D4" i="1"/>
  <c r="C4" i="1"/>
  <c r="D68" i="1" l="1"/>
  <c r="E68" i="1"/>
  <c r="D67" i="1"/>
  <c r="E67" i="1"/>
  <c r="D75" i="1"/>
  <c r="E75" i="1"/>
  <c r="D83" i="1"/>
  <c r="E83" i="1"/>
  <c r="D76" i="1"/>
  <c r="E76" i="1"/>
  <c r="D84" i="1"/>
  <c r="E84" i="1"/>
  <c r="D69" i="1"/>
  <c r="E69" i="1"/>
  <c r="D77" i="1"/>
  <c r="E77" i="1"/>
  <c r="D85" i="1"/>
  <c r="E85" i="1"/>
  <c r="D70" i="1"/>
  <c r="E70" i="1"/>
  <c r="D78" i="1"/>
  <c r="E78" i="1"/>
  <c r="D86" i="1"/>
  <c r="E86" i="1"/>
  <c r="D71" i="1"/>
  <c r="E71" i="1"/>
  <c r="D79" i="1"/>
  <c r="E79" i="1"/>
  <c r="D87" i="1"/>
  <c r="E87" i="1"/>
  <c r="D72" i="1"/>
  <c r="E72" i="1"/>
  <c r="D80" i="1"/>
  <c r="E80" i="1"/>
  <c r="D88" i="1"/>
  <c r="E88" i="1"/>
  <c r="D73" i="1"/>
  <c r="E73" i="1"/>
  <c r="D81" i="1"/>
  <c r="E81" i="1"/>
  <c r="D66" i="1"/>
  <c r="E66" i="1"/>
  <c r="D74" i="1"/>
  <c r="E74" i="1"/>
  <c r="D82" i="1"/>
  <c r="E82" i="1"/>
  <c r="E64" i="1"/>
  <c r="E63" i="1"/>
  <c r="E62" i="1"/>
  <c r="E61" i="1"/>
  <c r="E60" i="1"/>
  <c r="E58" i="1"/>
  <c r="E57" i="1"/>
  <c r="E56" i="1"/>
  <c r="E55" i="1"/>
  <c r="E54" i="1"/>
  <c r="E52" i="1"/>
  <c r="E51" i="1"/>
  <c r="E50" i="1"/>
  <c r="E49" i="1"/>
  <c r="E48" i="1"/>
  <c r="E46" i="1"/>
  <c r="E45" i="1"/>
  <c r="E44" i="1"/>
  <c r="E43" i="1"/>
  <c r="E42" i="1"/>
  <c r="E40" i="1"/>
  <c r="E39" i="1"/>
  <c r="E38" i="1"/>
  <c r="E37" i="1"/>
  <c r="E36" i="1"/>
  <c r="E34" i="1"/>
  <c r="E33" i="1"/>
  <c r="E32" i="1"/>
  <c r="E31" i="1"/>
  <c r="E30" i="1"/>
  <c r="E26" i="1"/>
  <c r="E19" i="1"/>
  <c r="E28" i="1"/>
  <c r="E27" i="1"/>
  <c r="E29" i="1"/>
  <c r="E25" i="1"/>
  <c r="E24" i="1"/>
  <c r="E23" i="1"/>
  <c r="E22" i="1"/>
  <c r="E21" i="1"/>
  <c r="E18" i="1"/>
  <c r="E17" i="1"/>
  <c r="E15" i="1"/>
  <c r="E14" i="1"/>
  <c r="E12" i="1"/>
  <c r="E11" i="1"/>
  <c r="E9" i="1"/>
  <c r="E8" i="1"/>
  <c r="E6" i="1"/>
  <c r="E13" i="1"/>
  <c r="E7" i="1"/>
  <c r="E5" i="1"/>
  <c r="K10" i="1" l="1"/>
  <c r="E10" i="1"/>
  <c r="E16" i="1"/>
  <c r="E35" i="1"/>
  <c r="E41" i="1"/>
  <c r="E47" i="1"/>
  <c r="E53" i="1"/>
  <c r="E59" i="1"/>
  <c r="E65" i="1"/>
  <c r="D65" i="1" l="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19" i="1"/>
  <c r="D18" i="1"/>
  <c r="D17" i="1"/>
  <c r="D16" i="1"/>
  <c r="D15" i="1"/>
  <c r="D14" i="1"/>
  <c r="D13" i="1"/>
  <c r="D12" i="1"/>
  <c r="D11" i="1"/>
  <c r="D10" i="1"/>
  <c r="D9" i="1"/>
  <c r="D8" i="1"/>
  <c r="D7" i="1"/>
  <c r="D6" i="1"/>
  <c r="D5" i="1" l="1"/>
  <c r="K9" i="1" s="1"/>
  <c r="N9" i="1" l="1"/>
  <c r="N10" i="1" s="1"/>
  <c r="O9" i="1" l="1"/>
  <c r="O10" i="1"/>
  <c r="N8" i="1" l="1"/>
  <c r="O8" i="1" s="1"/>
</calcChain>
</file>

<file path=xl/sharedStrings.xml><?xml version="1.0" encoding="utf-8"?>
<sst xmlns="http://schemas.openxmlformats.org/spreadsheetml/2006/main" count="49" uniqueCount="45">
  <si>
    <t>Deal IRR</t>
  </si>
  <si>
    <t>Month</t>
  </si>
  <si>
    <t xml:space="preserve">Discouting Rate </t>
  </si>
  <si>
    <t>Yes</t>
  </si>
  <si>
    <t>No</t>
  </si>
  <si>
    <t>Cust IRR</t>
  </si>
  <si>
    <t>Repayment Frequency</t>
  </si>
  <si>
    <t>Monthly</t>
  </si>
  <si>
    <t>Quarterly</t>
  </si>
  <si>
    <t>Half Yearly</t>
  </si>
  <si>
    <t>NA</t>
  </si>
  <si>
    <t>-</t>
  </si>
  <si>
    <t>APR</t>
  </si>
  <si>
    <t>New</t>
  </si>
  <si>
    <t>Refin.</t>
  </si>
  <si>
    <t>Unsecured</t>
  </si>
  <si>
    <t>Input Remarks</t>
  </si>
  <si>
    <t>Core</t>
  </si>
  <si>
    <t>Difference</t>
  </si>
  <si>
    <t>Final</t>
  </si>
  <si>
    <t>Advance EMI</t>
  </si>
  <si>
    <t>Please input in the yellow cells only</t>
  </si>
  <si>
    <t>Formulated Auto calculation</t>
  </si>
  <si>
    <t>Any product, Loan type would be New/Refin</t>
  </si>
  <si>
    <t>Selection Yes if there is structured EMI, else keep it NO</t>
  </si>
  <si>
    <t>only in case of subvention</t>
  </si>
  <si>
    <t>Sum of all the charges</t>
  </si>
  <si>
    <t>Sum of all the Insurance products</t>
  </si>
  <si>
    <t>Valuation only incase of refin</t>
  </si>
  <si>
    <t>Net disbursement after deducting charges and insurance, formulated Auto Calculated</t>
  </si>
  <si>
    <t>Loan Amount</t>
  </si>
  <si>
    <t>EMI Amount</t>
  </si>
  <si>
    <t>Customer IRR</t>
  </si>
  <si>
    <t>Tenure (in Months)</t>
  </si>
  <si>
    <t>Output</t>
  </si>
  <si>
    <t>Input</t>
  </si>
  <si>
    <t>Notes on how to use the Calculator</t>
  </si>
  <si>
    <t>5. Basis the four fields calculator will show the APR in output fields.</t>
  </si>
  <si>
    <t>Total Charges
(Processing Fees + Insurance Premium + Valuation Charges)</t>
  </si>
  <si>
    <t>1. The Annual Percentage Rate calculator is provided for customer convenience to compare the annual cost of credit.</t>
  </si>
  <si>
    <t>2. The APR calculator is provided to compute annualised credit cost which includes interest rate and charges, applicable at the time of loan origination.</t>
  </si>
  <si>
    <t>4. To calculate APR, please provide input for Loan Amount in INR, Total Charges, EMI Amount, Repayment Frequency (select in dropdown) and Tenor of your Loan.</t>
  </si>
  <si>
    <t>6. The output values mentioned in the APR calculator are based on the input provided in the respective field, as indicated in the calculator. You are requested to use the calculator without making any changes to the calculator to achieve desired output. Kotak Mahindra Bank shall not be responsible for any output produced due to changes in the calculator or incorrect input feed.</t>
  </si>
  <si>
    <t>3. The APR calculator does not include charges like stamp duty, prepayment charges, CERSAI charges or any contingent charges etc.</t>
  </si>
  <si>
    <t>7. The values, calculations and results generated by the APR (Annual Percentage Rate) Calculator are for illustrative and informational purposes only. The actual Annual Percentage Rate (APR), loan term and other charges may vary based on various parameters, including but not limited to loan amount, credit assessment and internal policies of Kotak Mahindra Bank Limited. Kotak Mahindra Bank Limited does not guarantee the accuracy, completeness or correctness of the information or results generated by this APR calculator. The information provided should not be construed as financial, taxation, legal or such other advice, nor as commitment or offer made by the Bank. Therefore, no reliance should be place by the user for any purpose whatsoever on the information and data generated herein or on its completeness and accuracy. Further, the users are advised to exercise due care and ensure to seek independent advice before taking any decision based on the results generated by the APR Calculator. The use of this calculator and reliance on any information generated is entirely at the User's own risk and calculation and that the Users should exercise due care and caution including but not limited to obtaining advice from tax/ legal/ accounting/ financial/ other professionals, before taking any decision, acting or omitting to act, based on the information contained/data generated herein. Kotak Mahindra Bank Limited reserves the right to update/modify the calculator and/or underlying assumptions at any time without prior notice and shall not undertake any liability and/or responsibility for such update/modification. Further, no claim whatsoever whether in contract, tort (including negligence) or otherwise which shall arise out of or in connection with the use of the APR Calculator against Kotak Mahindra Bank Limited and neither Kotak Mahindra Bank Limited nor any of its agents or licenses or group companies shall be liable to the user/any third party, for any direct, indirect, incidental, special or consequential loss or damages including but not limited to loss of profit, business opportunity or loss of goodwill whatsoever, whether in contract, tort or for misrepresentation or otherwise arising from the use of these tools/ information contained/ data generated herein.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</si>
</sst>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_);[Red]\(&quot;$&quot;#,##0.00\)"/>
  </numFmts>
  <fonts count="13" x14ac:knownFonts="1">
    <font>
      <sz val="11"/>
      <color theme="1"/>
      <name val="Calibri"/>
      <family val="2"/>
      <scheme val="minor"/>
    </font>
    <font>
      <sz val="8"/>
      <name val="Arial"/>
      <family val="2"/>
    </font>
    <font>
      <b/>
      <sz val="8"/>
      <name val="Arial"/>
      <family val="2"/>
    </font>
    <font>
      <sz val="11"/>
      <color rgb="FF000000"/>
      <name val="Calibri"/>
      <family val="2"/>
      <scheme val="minor"/>
    </font>
    <font>
      <sz val="8"/>
      <color rgb="FFFFFF00"/>
      <name val="Arial"/>
      <family val="2"/>
    </font>
    <font>
      <sz val="8"/>
      <color theme="0"/>
      <name val="Arial"/>
      <family val="2"/>
    </font>
    <font>
      <b/>
      <sz val="9"/>
      <color rgb="FF181818"/>
      <name val="Segoe UI"/>
      <family val="2"/>
    </font>
    <font>
      <sz val="9"/>
      <name val="Arial"/>
      <family val="2"/>
    </font>
    <font>
      <b/>
      <sz val="11"/>
      <name val="Calibri"/>
      <family val="2"/>
      <scheme val="minor"/>
    </font>
    <font>
      <sz val="11"/>
      <name val="Calibri"/>
      <family val="2"/>
      <scheme val="minor"/>
    </font>
    <font>
      <b/>
      <sz val="12"/>
      <name val="Calibri"/>
      <family val="2"/>
      <scheme val="minor"/>
    </font>
    <font>
      <b/>
      <sz val="11"/>
      <color theme="0"/>
      <name val="Calibri"/>
      <family val="2"/>
      <scheme val="minor"/>
    </font>
    <font>
      <b/>
      <sz val="12"/>
      <color theme="0"/>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theme="4"/>
        <bgColor indexed="64"/>
      </patternFill>
    </fill>
    <fill>
      <patternFill patternType="solid">
        <fgColor theme="0" tint="-0.499984740745262"/>
        <bgColor indexed="64"/>
      </patternFill>
    </fill>
    <fill>
      <patternFill patternType="solid">
        <fgColor theme="5" tint="-0.249977111117893"/>
        <bgColor indexed="64"/>
      </patternFill>
    </fill>
    <fill>
      <patternFill patternType="solid">
        <fgColor theme="9"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3" fillId="0" borderId="0"/>
  </cellStyleXfs>
  <cellXfs count="58">
    <xf numFmtId="0" fontId="0" fillId="0" borderId="0" xfId="0"/>
    <xf numFmtId="0" fontId="1" fillId="2" borderId="0" xfId="0" applyFont="1" applyFill="1" applyAlignment="1">
      <alignment horizontal="center"/>
    </xf>
    <xf numFmtId="0" fontId="1" fillId="0" borderId="0" xfId="0" applyFont="1" applyAlignment="1">
      <alignment horizontal="center"/>
    </xf>
    <xf numFmtId="1" fontId="1" fillId="0" borderId="0" xfId="0" applyNumberFormat="1" applyFont="1" applyAlignment="1">
      <alignment horizontal="center"/>
    </xf>
    <xf numFmtId="2" fontId="1" fillId="0" borderId="0" xfId="0" applyNumberFormat="1" applyFont="1" applyAlignment="1">
      <alignment horizontal="center"/>
    </xf>
    <xf numFmtId="0" fontId="1" fillId="0" borderId="0" xfId="0" applyFont="1" applyAlignment="1">
      <alignment wrapText="1"/>
    </xf>
    <xf numFmtId="0" fontId="1" fillId="0" borderId="0" xfId="0" applyFont="1"/>
    <xf numFmtId="0" fontId="1" fillId="3" borderId="0" xfId="0" applyFont="1" applyFill="1" applyAlignment="1">
      <alignment horizontal="center"/>
    </xf>
    <xf numFmtId="0" fontId="2" fillId="3" borderId="0" xfId="0" applyFont="1" applyFill="1" applyAlignment="1">
      <alignment horizontal="center"/>
    </xf>
    <xf numFmtId="0" fontId="2" fillId="3" borderId="1" xfId="0" applyFont="1" applyFill="1" applyBorder="1" applyAlignment="1">
      <alignment horizontal="center"/>
    </xf>
    <xf numFmtId="0" fontId="1" fillId="3" borderId="1" xfId="0" applyFont="1" applyFill="1" applyBorder="1" applyAlignment="1">
      <alignment horizontal="center"/>
    </xf>
    <xf numFmtId="0" fontId="1" fillId="4" borderId="1" xfId="0" applyFont="1" applyFill="1" applyBorder="1" applyAlignment="1" applyProtection="1">
      <alignment horizontal="center"/>
      <protection locked="0"/>
    </xf>
    <xf numFmtId="0" fontId="2" fillId="0" borderId="0" xfId="0" applyFont="1" applyAlignment="1">
      <alignment horizontal="center"/>
    </xf>
    <xf numFmtId="2" fontId="1" fillId="5" borderId="0" xfId="0" applyNumberFormat="1" applyFont="1" applyFill="1" applyAlignment="1">
      <alignment horizontal="center"/>
    </xf>
    <xf numFmtId="0" fontId="1" fillId="0" borderId="0" xfId="0" applyFont="1" applyAlignment="1">
      <alignment horizontal="left"/>
    </xf>
    <xf numFmtId="0" fontId="1" fillId="0" borderId="0" xfId="0" applyFont="1" applyAlignment="1" applyProtection="1">
      <alignment horizontal="center"/>
      <protection locked="0"/>
    </xf>
    <xf numFmtId="0" fontId="1" fillId="6" borderId="0" xfId="0" applyFont="1" applyFill="1" applyAlignment="1">
      <alignment horizontal="left"/>
    </xf>
    <xf numFmtId="0" fontId="4" fillId="6" borderId="0" xfId="0" applyFont="1" applyFill="1" applyAlignment="1">
      <alignment horizontal="left"/>
    </xf>
    <xf numFmtId="0" fontId="5" fillId="6" borderId="0" xfId="0" applyFont="1" applyFill="1" applyAlignment="1">
      <alignment horizontal="left"/>
    </xf>
    <xf numFmtId="0" fontId="0" fillId="0" borderId="0" xfId="0" applyAlignment="1">
      <alignment vertical="center"/>
    </xf>
    <xf numFmtId="0" fontId="1" fillId="3" borderId="2" xfId="0" applyFont="1" applyFill="1" applyBorder="1" applyAlignment="1">
      <alignment horizontal="center"/>
    </xf>
    <xf numFmtId="0" fontId="2" fillId="3" borderId="2" xfId="0" applyFont="1" applyFill="1" applyBorder="1" applyAlignment="1">
      <alignment horizontal="center"/>
    </xf>
    <xf numFmtId="1" fontId="1" fillId="0" borderId="0" xfId="0" applyNumberFormat="1" applyFont="1" applyAlignment="1" applyProtection="1">
      <alignment horizontal="center"/>
      <protection locked="0"/>
    </xf>
    <xf numFmtId="0" fontId="7" fillId="0" borderId="0" xfId="0" applyFont="1" applyAlignment="1">
      <alignment horizontal="center"/>
    </xf>
    <xf numFmtId="0" fontId="7" fillId="0" borderId="0" xfId="0" applyFont="1" applyAlignment="1" applyProtection="1">
      <alignment horizontal="center"/>
      <protection locked="0"/>
    </xf>
    <xf numFmtId="8" fontId="1" fillId="0" borderId="5" xfId="0" applyNumberFormat="1" applyFont="1" applyBorder="1" applyAlignment="1">
      <alignment horizontal="center"/>
    </xf>
    <xf numFmtId="0" fontId="6" fillId="0" borderId="0" xfId="0" applyFont="1"/>
    <xf numFmtId="0" fontId="2" fillId="0" borderId="0" xfId="0" applyFont="1"/>
    <xf numFmtId="0" fontId="8" fillId="0" borderId="8" xfId="0" applyFont="1" applyBorder="1" applyAlignment="1">
      <alignment horizontal="center"/>
    </xf>
    <xf numFmtId="0" fontId="9" fillId="0" borderId="9" xfId="0" applyFont="1" applyBorder="1" applyAlignment="1" applyProtection="1">
      <alignment horizontal="center"/>
      <protection locked="0"/>
    </xf>
    <xf numFmtId="0" fontId="8" fillId="0" borderId="8" xfId="0" applyFont="1" applyBorder="1" applyAlignment="1">
      <alignment horizontal="center" wrapText="1"/>
    </xf>
    <xf numFmtId="0" fontId="8" fillId="0" borderId="10" xfId="0" applyFont="1" applyBorder="1" applyAlignment="1">
      <alignment horizontal="center"/>
    </xf>
    <xf numFmtId="0" fontId="9" fillId="0" borderId="11" xfId="0" applyFont="1" applyBorder="1" applyAlignment="1" applyProtection="1">
      <alignment horizontal="center"/>
      <protection locked="0"/>
    </xf>
    <xf numFmtId="0" fontId="10" fillId="0" borderId="8" xfId="0" applyFont="1" applyBorder="1" applyAlignment="1">
      <alignment horizontal="center"/>
    </xf>
    <xf numFmtId="2" fontId="10" fillId="0" borderId="9" xfId="0" applyNumberFormat="1" applyFont="1" applyBorder="1" applyAlignment="1">
      <alignment horizontal="center"/>
    </xf>
    <xf numFmtId="0" fontId="10" fillId="0" borderId="10" xfId="0" applyFont="1" applyBorder="1" applyAlignment="1">
      <alignment horizontal="center"/>
    </xf>
    <xf numFmtId="2" fontId="10" fillId="8" borderId="11" xfId="0" applyNumberFormat="1" applyFont="1" applyFill="1" applyBorder="1" applyAlignment="1">
      <alignment horizontal="center"/>
    </xf>
    <xf numFmtId="0" fontId="9" fillId="0" borderId="8" xfId="0" applyFont="1" applyBorder="1" applyAlignment="1">
      <alignment horizontal="left" wrapText="1"/>
    </xf>
    <xf numFmtId="0" fontId="9" fillId="0" borderId="1" xfId="0" applyFont="1" applyBorder="1" applyAlignment="1">
      <alignment horizontal="left" wrapText="1"/>
    </xf>
    <xf numFmtId="0" fontId="9" fillId="0" borderId="9" xfId="0" applyFont="1" applyBorder="1" applyAlignment="1">
      <alignment horizontal="left" wrapText="1"/>
    </xf>
    <xf numFmtId="0" fontId="9" fillId="0" borderId="10" xfId="0" applyFont="1" applyBorder="1" applyAlignment="1">
      <alignment horizontal="left" vertical="top" wrapText="1"/>
    </xf>
    <xf numFmtId="0" fontId="9" fillId="0" borderId="15" xfId="0" applyFont="1" applyBorder="1" applyAlignment="1">
      <alignment horizontal="left" vertical="top" wrapText="1"/>
    </xf>
    <xf numFmtId="0" fontId="9" fillId="0" borderId="11" xfId="0" applyFont="1" applyBorder="1" applyAlignment="1">
      <alignment horizontal="left" vertical="top" wrapText="1"/>
    </xf>
    <xf numFmtId="0" fontId="9" fillId="0" borderId="8" xfId="0" applyFont="1" applyBorder="1" applyAlignment="1">
      <alignment horizontal="left"/>
    </xf>
    <xf numFmtId="0" fontId="9" fillId="0" borderId="1" xfId="0" applyFont="1" applyBorder="1" applyAlignment="1">
      <alignment horizontal="left"/>
    </xf>
    <xf numFmtId="0" fontId="9" fillId="0" borderId="9" xfId="0" applyFont="1" applyBorder="1" applyAlignment="1">
      <alignment horizontal="left"/>
    </xf>
    <xf numFmtId="0" fontId="9" fillId="0" borderId="16" xfId="0" applyFont="1" applyBorder="1" applyAlignment="1">
      <alignment horizontal="left" wrapText="1"/>
    </xf>
    <xf numFmtId="0" fontId="9" fillId="0" borderId="4" xfId="0" applyFont="1" applyBorder="1" applyAlignment="1">
      <alignment horizontal="left" wrapText="1"/>
    </xf>
    <xf numFmtId="0" fontId="9" fillId="0" borderId="17" xfId="0" applyFont="1" applyBorder="1" applyAlignment="1">
      <alignment horizontal="left" wrapText="1"/>
    </xf>
    <xf numFmtId="0" fontId="11" fillId="7" borderId="12" xfId="0" applyFont="1" applyFill="1" applyBorder="1" applyAlignment="1">
      <alignment horizontal="center"/>
    </xf>
    <xf numFmtId="0" fontId="11" fillId="7" borderId="13" xfId="0" applyFont="1" applyFill="1" applyBorder="1" applyAlignment="1">
      <alignment horizontal="center"/>
    </xf>
    <xf numFmtId="0" fontId="11" fillId="7" borderId="14" xfId="0" applyFont="1" applyFill="1" applyBorder="1" applyAlignment="1">
      <alignment horizontal="center"/>
    </xf>
    <xf numFmtId="0" fontId="1" fillId="3" borderId="2" xfId="0" applyFont="1" applyFill="1" applyBorder="1" applyAlignment="1">
      <alignment horizontal="center"/>
    </xf>
    <xf numFmtId="0" fontId="1" fillId="3" borderId="4" xfId="0" applyFont="1" applyFill="1" applyBorder="1" applyAlignment="1">
      <alignment horizontal="center"/>
    </xf>
    <xf numFmtId="0" fontId="1" fillId="3" borderId="3" xfId="0" applyFont="1" applyFill="1" applyBorder="1" applyAlignment="1">
      <alignment horizontal="center"/>
    </xf>
    <xf numFmtId="0" fontId="1" fillId="4" borderId="1" xfId="0" applyFont="1" applyFill="1" applyBorder="1" applyAlignment="1">
      <alignment horizontal="center"/>
    </xf>
    <xf numFmtId="0" fontId="12" fillId="7" borderId="6" xfId="0" applyFont="1" applyFill="1" applyBorder="1" applyAlignment="1">
      <alignment horizontal="center"/>
    </xf>
    <xf numFmtId="0" fontId="12" fillId="7" borderId="7" xfId="0" applyFont="1" applyFill="1" applyBorder="1" applyAlignment="1">
      <alignment horizont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125"/>
  <sheetViews>
    <sheetView tabSelected="1" view="pageBreakPreview" topLeftCell="A2" zoomScaleNormal="100" zoomScaleSheetLayoutView="100" workbookViewId="0">
      <selection activeCell="F21" sqref="F21:K21"/>
    </sheetView>
  </sheetViews>
  <sheetFormatPr defaultRowHeight="10" x14ac:dyDescent="0.2"/>
  <cols>
    <col min="1" max="1" width="8.7265625" style="2" customWidth="1"/>
    <col min="2" max="2" width="8.81640625" style="7" hidden="1" customWidth="1"/>
    <col min="3" max="3" width="10.08984375" style="7" hidden="1" customWidth="1"/>
    <col min="4" max="4" width="10.36328125" style="7" hidden="1" customWidth="1"/>
    <col min="5" max="5" width="17.08984375" style="7" hidden="1" customWidth="1"/>
    <col min="6" max="6" width="52.453125" style="2" customWidth="1"/>
    <col min="7" max="7" width="14" style="2" customWidth="1"/>
    <col min="8" max="8" width="19.26953125" style="2" customWidth="1"/>
    <col min="9" max="9" width="18.6328125" style="2" customWidth="1"/>
    <col min="10" max="10" width="13.6328125" style="2" bestFit="1" customWidth="1"/>
    <col min="11" max="11" width="16.1796875" style="2" customWidth="1"/>
    <col min="12" max="12" width="11.54296875" style="2" customWidth="1"/>
    <col min="13" max="13" width="5.54296875" style="2" hidden="1" customWidth="1"/>
    <col min="14" max="14" width="10.54296875" style="2" hidden="1" customWidth="1"/>
    <col min="15" max="15" width="5" style="2" hidden="1" customWidth="1"/>
    <col min="16" max="16" width="7.90625" style="2" hidden="1" customWidth="1"/>
    <col min="17" max="17" width="8.36328125" style="2" hidden="1" customWidth="1"/>
    <col min="18" max="18" width="12.6328125" style="2" hidden="1" customWidth="1"/>
    <col min="19" max="19" width="10.36328125" style="2" hidden="1" customWidth="1"/>
    <col min="20" max="20" width="11.1796875" style="14" hidden="1" customWidth="1"/>
    <col min="21" max="247" width="9.1796875" style="2"/>
    <col min="248" max="248" width="7.1796875" style="2" customWidth="1"/>
    <col min="249" max="249" width="8.1796875" style="2" customWidth="1"/>
    <col min="250" max="250" width="7.26953125" style="2" customWidth="1"/>
    <col min="251" max="251" width="4.453125" style="2" customWidth="1"/>
    <col min="252" max="252" width="16.453125" style="2" customWidth="1"/>
    <col min="253" max="253" width="8.7265625" style="2" customWidth="1"/>
    <col min="254" max="254" width="9.54296875" style="2" customWidth="1"/>
    <col min="255" max="255" width="7.453125" style="2" customWidth="1"/>
    <col min="256" max="256" width="2.54296875" style="2" customWidth="1"/>
    <col min="257" max="257" width="8.54296875" style="2" customWidth="1"/>
    <col min="258" max="258" width="6" style="2" customWidth="1"/>
    <col min="259" max="259" width="8.26953125" style="2" customWidth="1"/>
    <col min="260" max="260" width="9.81640625" style="2" customWidth="1"/>
    <col min="261" max="261" width="7" style="2" bestFit="1" customWidth="1"/>
    <col min="262" max="266" width="9.1796875" style="2"/>
    <col min="267" max="267" width="9.54296875" style="2" bestFit="1" customWidth="1"/>
    <col min="268" max="503" width="9.1796875" style="2"/>
    <col min="504" max="504" width="7.1796875" style="2" customWidth="1"/>
    <col min="505" max="505" width="8.1796875" style="2" customWidth="1"/>
    <col min="506" max="506" width="7.26953125" style="2" customWidth="1"/>
    <col min="507" max="507" width="4.453125" style="2" customWidth="1"/>
    <col min="508" max="508" width="16.453125" style="2" customWidth="1"/>
    <col min="509" max="509" width="8.7265625" style="2" customWidth="1"/>
    <col min="510" max="510" width="9.54296875" style="2" customWidth="1"/>
    <col min="511" max="511" width="7.453125" style="2" customWidth="1"/>
    <col min="512" max="512" width="2.54296875" style="2" customWidth="1"/>
    <col min="513" max="513" width="8.54296875" style="2" customWidth="1"/>
    <col min="514" max="514" width="6" style="2" customWidth="1"/>
    <col min="515" max="515" width="8.26953125" style="2" customWidth="1"/>
    <col min="516" max="516" width="9.81640625" style="2" customWidth="1"/>
    <col min="517" max="517" width="7" style="2" bestFit="1" customWidth="1"/>
    <col min="518" max="522" width="9.1796875" style="2"/>
    <col min="523" max="523" width="9.54296875" style="2" bestFit="1" customWidth="1"/>
    <col min="524" max="759" width="9.1796875" style="2"/>
    <col min="760" max="760" width="7.1796875" style="2" customWidth="1"/>
    <col min="761" max="761" width="8.1796875" style="2" customWidth="1"/>
    <col min="762" max="762" width="7.26953125" style="2" customWidth="1"/>
    <col min="763" max="763" width="4.453125" style="2" customWidth="1"/>
    <col min="764" max="764" width="16.453125" style="2" customWidth="1"/>
    <col min="765" max="765" width="8.7265625" style="2" customWidth="1"/>
    <col min="766" max="766" width="9.54296875" style="2" customWidth="1"/>
    <col min="767" max="767" width="7.453125" style="2" customWidth="1"/>
    <col min="768" max="768" width="2.54296875" style="2" customWidth="1"/>
    <col min="769" max="769" width="8.54296875" style="2" customWidth="1"/>
    <col min="770" max="770" width="6" style="2" customWidth="1"/>
    <col min="771" max="771" width="8.26953125" style="2" customWidth="1"/>
    <col min="772" max="772" width="9.81640625" style="2" customWidth="1"/>
    <col min="773" max="773" width="7" style="2" bestFit="1" customWidth="1"/>
    <col min="774" max="778" width="9.1796875" style="2"/>
    <col min="779" max="779" width="9.54296875" style="2" bestFit="1" customWidth="1"/>
    <col min="780" max="1015" width="9.1796875" style="2"/>
    <col min="1016" max="1016" width="7.1796875" style="2" customWidth="1"/>
    <col min="1017" max="1017" width="8.1796875" style="2" customWidth="1"/>
    <col min="1018" max="1018" width="7.26953125" style="2" customWidth="1"/>
    <col min="1019" max="1019" width="4.453125" style="2" customWidth="1"/>
    <col min="1020" max="1020" width="16.453125" style="2" customWidth="1"/>
    <col min="1021" max="1021" width="8.7265625" style="2" customWidth="1"/>
    <col min="1022" max="1022" width="9.54296875" style="2" customWidth="1"/>
    <col min="1023" max="1023" width="7.453125" style="2" customWidth="1"/>
    <col min="1024" max="1024" width="2.54296875" style="2" customWidth="1"/>
    <col min="1025" max="1025" width="8.54296875" style="2" customWidth="1"/>
    <col min="1026" max="1026" width="6" style="2" customWidth="1"/>
    <col min="1027" max="1027" width="8.26953125" style="2" customWidth="1"/>
    <col min="1028" max="1028" width="9.81640625" style="2" customWidth="1"/>
    <col min="1029" max="1029" width="7" style="2" bestFit="1" customWidth="1"/>
    <col min="1030" max="1034" width="9.1796875" style="2"/>
    <col min="1035" max="1035" width="9.54296875" style="2" bestFit="1" customWidth="1"/>
    <col min="1036" max="1271" width="9.1796875" style="2"/>
    <col min="1272" max="1272" width="7.1796875" style="2" customWidth="1"/>
    <col min="1273" max="1273" width="8.1796875" style="2" customWidth="1"/>
    <col min="1274" max="1274" width="7.26953125" style="2" customWidth="1"/>
    <col min="1275" max="1275" width="4.453125" style="2" customWidth="1"/>
    <col min="1276" max="1276" width="16.453125" style="2" customWidth="1"/>
    <col min="1277" max="1277" width="8.7265625" style="2" customWidth="1"/>
    <col min="1278" max="1278" width="9.54296875" style="2" customWidth="1"/>
    <col min="1279" max="1279" width="7.453125" style="2" customWidth="1"/>
    <col min="1280" max="1280" width="2.54296875" style="2" customWidth="1"/>
    <col min="1281" max="1281" width="8.54296875" style="2" customWidth="1"/>
    <col min="1282" max="1282" width="6" style="2" customWidth="1"/>
    <col min="1283" max="1283" width="8.26953125" style="2" customWidth="1"/>
    <col min="1284" max="1284" width="9.81640625" style="2" customWidth="1"/>
    <col min="1285" max="1285" width="7" style="2" bestFit="1" customWidth="1"/>
    <col min="1286" max="1290" width="9.1796875" style="2"/>
    <col min="1291" max="1291" width="9.54296875" style="2" bestFit="1" customWidth="1"/>
    <col min="1292" max="1527" width="9.1796875" style="2"/>
    <col min="1528" max="1528" width="7.1796875" style="2" customWidth="1"/>
    <col min="1529" max="1529" width="8.1796875" style="2" customWidth="1"/>
    <col min="1530" max="1530" width="7.26953125" style="2" customWidth="1"/>
    <col min="1531" max="1531" width="4.453125" style="2" customWidth="1"/>
    <col min="1532" max="1532" width="16.453125" style="2" customWidth="1"/>
    <col min="1533" max="1533" width="8.7265625" style="2" customWidth="1"/>
    <col min="1534" max="1534" width="9.54296875" style="2" customWidth="1"/>
    <col min="1535" max="1535" width="7.453125" style="2" customWidth="1"/>
    <col min="1536" max="1536" width="2.54296875" style="2" customWidth="1"/>
    <col min="1537" max="1537" width="8.54296875" style="2" customWidth="1"/>
    <col min="1538" max="1538" width="6" style="2" customWidth="1"/>
    <col min="1539" max="1539" width="8.26953125" style="2" customWidth="1"/>
    <col min="1540" max="1540" width="9.81640625" style="2" customWidth="1"/>
    <col min="1541" max="1541" width="7" style="2" bestFit="1" customWidth="1"/>
    <col min="1542" max="1546" width="9.1796875" style="2"/>
    <col min="1547" max="1547" width="9.54296875" style="2" bestFit="1" customWidth="1"/>
    <col min="1548" max="1783" width="9.1796875" style="2"/>
    <col min="1784" max="1784" width="7.1796875" style="2" customWidth="1"/>
    <col min="1785" max="1785" width="8.1796875" style="2" customWidth="1"/>
    <col min="1786" max="1786" width="7.26953125" style="2" customWidth="1"/>
    <col min="1787" max="1787" width="4.453125" style="2" customWidth="1"/>
    <col min="1788" max="1788" width="16.453125" style="2" customWidth="1"/>
    <col min="1789" max="1789" width="8.7265625" style="2" customWidth="1"/>
    <col min="1790" max="1790" width="9.54296875" style="2" customWidth="1"/>
    <col min="1791" max="1791" width="7.453125" style="2" customWidth="1"/>
    <col min="1792" max="1792" width="2.54296875" style="2" customWidth="1"/>
    <col min="1793" max="1793" width="8.54296875" style="2" customWidth="1"/>
    <col min="1794" max="1794" width="6" style="2" customWidth="1"/>
    <col min="1795" max="1795" width="8.26953125" style="2" customWidth="1"/>
    <col min="1796" max="1796" width="9.81640625" style="2" customWidth="1"/>
    <col min="1797" max="1797" width="7" style="2" bestFit="1" customWidth="1"/>
    <col min="1798" max="1802" width="9.1796875" style="2"/>
    <col min="1803" max="1803" width="9.54296875" style="2" bestFit="1" customWidth="1"/>
    <col min="1804" max="2039" width="9.1796875" style="2"/>
    <col min="2040" max="2040" width="7.1796875" style="2" customWidth="1"/>
    <col min="2041" max="2041" width="8.1796875" style="2" customWidth="1"/>
    <col min="2042" max="2042" width="7.26953125" style="2" customWidth="1"/>
    <col min="2043" max="2043" width="4.453125" style="2" customWidth="1"/>
    <col min="2044" max="2044" width="16.453125" style="2" customWidth="1"/>
    <col min="2045" max="2045" width="8.7265625" style="2" customWidth="1"/>
    <col min="2046" max="2046" width="9.54296875" style="2" customWidth="1"/>
    <col min="2047" max="2047" width="7.453125" style="2" customWidth="1"/>
    <col min="2048" max="2048" width="2.54296875" style="2" customWidth="1"/>
    <col min="2049" max="2049" width="8.54296875" style="2" customWidth="1"/>
    <col min="2050" max="2050" width="6" style="2" customWidth="1"/>
    <col min="2051" max="2051" width="8.26953125" style="2" customWidth="1"/>
    <col min="2052" max="2052" width="9.81640625" style="2" customWidth="1"/>
    <col min="2053" max="2053" width="7" style="2" bestFit="1" customWidth="1"/>
    <col min="2054" max="2058" width="9.1796875" style="2"/>
    <col min="2059" max="2059" width="9.54296875" style="2" bestFit="1" customWidth="1"/>
    <col min="2060" max="2295" width="9.1796875" style="2"/>
    <col min="2296" max="2296" width="7.1796875" style="2" customWidth="1"/>
    <col min="2297" max="2297" width="8.1796875" style="2" customWidth="1"/>
    <col min="2298" max="2298" width="7.26953125" style="2" customWidth="1"/>
    <col min="2299" max="2299" width="4.453125" style="2" customWidth="1"/>
    <col min="2300" max="2300" width="16.453125" style="2" customWidth="1"/>
    <col min="2301" max="2301" width="8.7265625" style="2" customWidth="1"/>
    <col min="2302" max="2302" width="9.54296875" style="2" customWidth="1"/>
    <col min="2303" max="2303" width="7.453125" style="2" customWidth="1"/>
    <col min="2304" max="2304" width="2.54296875" style="2" customWidth="1"/>
    <col min="2305" max="2305" width="8.54296875" style="2" customWidth="1"/>
    <col min="2306" max="2306" width="6" style="2" customWidth="1"/>
    <col min="2307" max="2307" width="8.26953125" style="2" customWidth="1"/>
    <col min="2308" max="2308" width="9.81640625" style="2" customWidth="1"/>
    <col min="2309" max="2309" width="7" style="2" bestFit="1" customWidth="1"/>
    <col min="2310" max="2314" width="9.1796875" style="2"/>
    <col min="2315" max="2315" width="9.54296875" style="2" bestFit="1" customWidth="1"/>
    <col min="2316" max="2551" width="9.1796875" style="2"/>
    <col min="2552" max="2552" width="7.1796875" style="2" customWidth="1"/>
    <col min="2553" max="2553" width="8.1796875" style="2" customWidth="1"/>
    <col min="2554" max="2554" width="7.26953125" style="2" customWidth="1"/>
    <col min="2555" max="2555" width="4.453125" style="2" customWidth="1"/>
    <col min="2556" max="2556" width="16.453125" style="2" customWidth="1"/>
    <col min="2557" max="2557" width="8.7265625" style="2" customWidth="1"/>
    <col min="2558" max="2558" width="9.54296875" style="2" customWidth="1"/>
    <col min="2559" max="2559" width="7.453125" style="2" customWidth="1"/>
    <col min="2560" max="2560" width="2.54296875" style="2" customWidth="1"/>
    <col min="2561" max="2561" width="8.54296875" style="2" customWidth="1"/>
    <col min="2562" max="2562" width="6" style="2" customWidth="1"/>
    <col min="2563" max="2563" width="8.26953125" style="2" customWidth="1"/>
    <col min="2564" max="2564" width="9.81640625" style="2" customWidth="1"/>
    <col min="2565" max="2565" width="7" style="2" bestFit="1" customWidth="1"/>
    <col min="2566" max="2570" width="9.1796875" style="2"/>
    <col min="2571" max="2571" width="9.54296875" style="2" bestFit="1" customWidth="1"/>
    <col min="2572" max="2807" width="9.1796875" style="2"/>
    <col min="2808" max="2808" width="7.1796875" style="2" customWidth="1"/>
    <col min="2809" max="2809" width="8.1796875" style="2" customWidth="1"/>
    <col min="2810" max="2810" width="7.26953125" style="2" customWidth="1"/>
    <col min="2811" max="2811" width="4.453125" style="2" customWidth="1"/>
    <col min="2812" max="2812" width="16.453125" style="2" customWidth="1"/>
    <col min="2813" max="2813" width="8.7265625" style="2" customWidth="1"/>
    <col min="2814" max="2814" width="9.54296875" style="2" customWidth="1"/>
    <col min="2815" max="2815" width="7.453125" style="2" customWidth="1"/>
    <col min="2816" max="2816" width="2.54296875" style="2" customWidth="1"/>
    <col min="2817" max="2817" width="8.54296875" style="2" customWidth="1"/>
    <col min="2818" max="2818" width="6" style="2" customWidth="1"/>
    <col min="2819" max="2819" width="8.26953125" style="2" customWidth="1"/>
    <col min="2820" max="2820" width="9.81640625" style="2" customWidth="1"/>
    <col min="2821" max="2821" width="7" style="2" bestFit="1" customWidth="1"/>
    <col min="2822" max="2826" width="9.1796875" style="2"/>
    <col min="2827" max="2827" width="9.54296875" style="2" bestFit="1" customWidth="1"/>
    <col min="2828" max="3063" width="9.1796875" style="2"/>
    <col min="3064" max="3064" width="7.1796875" style="2" customWidth="1"/>
    <col min="3065" max="3065" width="8.1796875" style="2" customWidth="1"/>
    <col min="3066" max="3066" width="7.26953125" style="2" customWidth="1"/>
    <col min="3067" max="3067" width="4.453125" style="2" customWidth="1"/>
    <col min="3068" max="3068" width="16.453125" style="2" customWidth="1"/>
    <col min="3069" max="3069" width="8.7265625" style="2" customWidth="1"/>
    <col min="3070" max="3070" width="9.54296875" style="2" customWidth="1"/>
    <col min="3071" max="3071" width="7.453125" style="2" customWidth="1"/>
    <col min="3072" max="3072" width="2.54296875" style="2" customWidth="1"/>
    <col min="3073" max="3073" width="8.54296875" style="2" customWidth="1"/>
    <col min="3074" max="3074" width="6" style="2" customWidth="1"/>
    <col min="3075" max="3075" width="8.26953125" style="2" customWidth="1"/>
    <col min="3076" max="3076" width="9.81640625" style="2" customWidth="1"/>
    <col min="3077" max="3077" width="7" style="2" bestFit="1" customWidth="1"/>
    <col min="3078" max="3082" width="9.1796875" style="2"/>
    <col min="3083" max="3083" width="9.54296875" style="2" bestFit="1" customWidth="1"/>
    <col min="3084" max="3319" width="9.1796875" style="2"/>
    <col min="3320" max="3320" width="7.1796875" style="2" customWidth="1"/>
    <col min="3321" max="3321" width="8.1796875" style="2" customWidth="1"/>
    <col min="3322" max="3322" width="7.26953125" style="2" customWidth="1"/>
    <col min="3323" max="3323" width="4.453125" style="2" customWidth="1"/>
    <col min="3324" max="3324" width="16.453125" style="2" customWidth="1"/>
    <col min="3325" max="3325" width="8.7265625" style="2" customWidth="1"/>
    <col min="3326" max="3326" width="9.54296875" style="2" customWidth="1"/>
    <col min="3327" max="3327" width="7.453125" style="2" customWidth="1"/>
    <col min="3328" max="3328" width="2.54296875" style="2" customWidth="1"/>
    <col min="3329" max="3329" width="8.54296875" style="2" customWidth="1"/>
    <col min="3330" max="3330" width="6" style="2" customWidth="1"/>
    <col min="3331" max="3331" width="8.26953125" style="2" customWidth="1"/>
    <col min="3332" max="3332" width="9.81640625" style="2" customWidth="1"/>
    <col min="3333" max="3333" width="7" style="2" bestFit="1" customWidth="1"/>
    <col min="3334" max="3338" width="9.1796875" style="2"/>
    <col min="3339" max="3339" width="9.54296875" style="2" bestFit="1" customWidth="1"/>
    <col min="3340" max="3575" width="9.1796875" style="2"/>
    <col min="3576" max="3576" width="7.1796875" style="2" customWidth="1"/>
    <col min="3577" max="3577" width="8.1796875" style="2" customWidth="1"/>
    <col min="3578" max="3578" width="7.26953125" style="2" customWidth="1"/>
    <col min="3579" max="3579" width="4.453125" style="2" customWidth="1"/>
    <col min="3580" max="3580" width="16.453125" style="2" customWidth="1"/>
    <col min="3581" max="3581" width="8.7265625" style="2" customWidth="1"/>
    <col min="3582" max="3582" width="9.54296875" style="2" customWidth="1"/>
    <col min="3583" max="3583" width="7.453125" style="2" customWidth="1"/>
    <col min="3584" max="3584" width="2.54296875" style="2" customWidth="1"/>
    <col min="3585" max="3585" width="8.54296875" style="2" customWidth="1"/>
    <col min="3586" max="3586" width="6" style="2" customWidth="1"/>
    <col min="3587" max="3587" width="8.26953125" style="2" customWidth="1"/>
    <col min="3588" max="3588" width="9.81640625" style="2" customWidth="1"/>
    <col min="3589" max="3589" width="7" style="2" bestFit="1" customWidth="1"/>
    <col min="3590" max="3594" width="9.1796875" style="2"/>
    <col min="3595" max="3595" width="9.54296875" style="2" bestFit="1" customWidth="1"/>
    <col min="3596" max="3831" width="9.1796875" style="2"/>
    <col min="3832" max="3832" width="7.1796875" style="2" customWidth="1"/>
    <col min="3833" max="3833" width="8.1796875" style="2" customWidth="1"/>
    <col min="3834" max="3834" width="7.26953125" style="2" customWidth="1"/>
    <col min="3835" max="3835" width="4.453125" style="2" customWidth="1"/>
    <col min="3836" max="3836" width="16.453125" style="2" customWidth="1"/>
    <col min="3837" max="3837" width="8.7265625" style="2" customWidth="1"/>
    <col min="3838" max="3838" width="9.54296875" style="2" customWidth="1"/>
    <col min="3839" max="3839" width="7.453125" style="2" customWidth="1"/>
    <col min="3840" max="3840" width="2.54296875" style="2" customWidth="1"/>
    <col min="3841" max="3841" width="8.54296875" style="2" customWidth="1"/>
    <col min="3842" max="3842" width="6" style="2" customWidth="1"/>
    <col min="3843" max="3843" width="8.26953125" style="2" customWidth="1"/>
    <col min="3844" max="3844" width="9.81640625" style="2" customWidth="1"/>
    <col min="3845" max="3845" width="7" style="2" bestFit="1" customWidth="1"/>
    <col min="3846" max="3850" width="9.1796875" style="2"/>
    <col min="3851" max="3851" width="9.54296875" style="2" bestFit="1" customWidth="1"/>
    <col min="3852" max="4087" width="9.1796875" style="2"/>
    <col min="4088" max="4088" width="7.1796875" style="2" customWidth="1"/>
    <col min="4089" max="4089" width="8.1796875" style="2" customWidth="1"/>
    <col min="4090" max="4090" width="7.26953125" style="2" customWidth="1"/>
    <col min="4091" max="4091" width="4.453125" style="2" customWidth="1"/>
    <col min="4092" max="4092" width="16.453125" style="2" customWidth="1"/>
    <col min="4093" max="4093" width="8.7265625" style="2" customWidth="1"/>
    <col min="4094" max="4094" width="9.54296875" style="2" customWidth="1"/>
    <col min="4095" max="4095" width="7.453125" style="2" customWidth="1"/>
    <col min="4096" max="4096" width="2.54296875" style="2" customWidth="1"/>
    <col min="4097" max="4097" width="8.54296875" style="2" customWidth="1"/>
    <col min="4098" max="4098" width="6" style="2" customWidth="1"/>
    <col min="4099" max="4099" width="8.26953125" style="2" customWidth="1"/>
    <col min="4100" max="4100" width="9.81640625" style="2" customWidth="1"/>
    <col min="4101" max="4101" width="7" style="2" bestFit="1" customWidth="1"/>
    <col min="4102" max="4106" width="9.1796875" style="2"/>
    <col min="4107" max="4107" width="9.54296875" style="2" bestFit="1" customWidth="1"/>
    <col min="4108" max="4343" width="9.1796875" style="2"/>
    <col min="4344" max="4344" width="7.1796875" style="2" customWidth="1"/>
    <col min="4345" max="4345" width="8.1796875" style="2" customWidth="1"/>
    <col min="4346" max="4346" width="7.26953125" style="2" customWidth="1"/>
    <col min="4347" max="4347" width="4.453125" style="2" customWidth="1"/>
    <col min="4348" max="4348" width="16.453125" style="2" customWidth="1"/>
    <col min="4349" max="4349" width="8.7265625" style="2" customWidth="1"/>
    <col min="4350" max="4350" width="9.54296875" style="2" customWidth="1"/>
    <col min="4351" max="4351" width="7.453125" style="2" customWidth="1"/>
    <col min="4352" max="4352" width="2.54296875" style="2" customWidth="1"/>
    <col min="4353" max="4353" width="8.54296875" style="2" customWidth="1"/>
    <col min="4354" max="4354" width="6" style="2" customWidth="1"/>
    <col min="4355" max="4355" width="8.26953125" style="2" customWidth="1"/>
    <col min="4356" max="4356" width="9.81640625" style="2" customWidth="1"/>
    <col min="4357" max="4357" width="7" style="2" bestFit="1" customWidth="1"/>
    <col min="4358" max="4362" width="9.1796875" style="2"/>
    <col min="4363" max="4363" width="9.54296875" style="2" bestFit="1" customWidth="1"/>
    <col min="4364" max="4599" width="9.1796875" style="2"/>
    <col min="4600" max="4600" width="7.1796875" style="2" customWidth="1"/>
    <col min="4601" max="4601" width="8.1796875" style="2" customWidth="1"/>
    <col min="4602" max="4602" width="7.26953125" style="2" customWidth="1"/>
    <col min="4603" max="4603" width="4.453125" style="2" customWidth="1"/>
    <col min="4604" max="4604" width="16.453125" style="2" customWidth="1"/>
    <col min="4605" max="4605" width="8.7265625" style="2" customWidth="1"/>
    <col min="4606" max="4606" width="9.54296875" style="2" customWidth="1"/>
    <col min="4607" max="4607" width="7.453125" style="2" customWidth="1"/>
    <col min="4608" max="4608" width="2.54296875" style="2" customWidth="1"/>
    <col min="4609" max="4609" width="8.54296875" style="2" customWidth="1"/>
    <col min="4610" max="4610" width="6" style="2" customWidth="1"/>
    <col min="4611" max="4611" width="8.26953125" style="2" customWidth="1"/>
    <col min="4612" max="4612" width="9.81640625" style="2" customWidth="1"/>
    <col min="4613" max="4613" width="7" style="2" bestFit="1" customWidth="1"/>
    <col min="4614" max="4618" width="9.1796875" style="2"/>
    <col min="4619" max="4619" width="9.54296875" style="2" bestFit="1" customWidth="1"/>
    <col min="4620" max="4855" width="9.1796875" style="2"/>
    <col min="4856" max="4856" width="7.1796875" style="2" customWidth="1"/>
    <col min="4857" max="4857" width="8.1796875" style="2" customWidth="1"/>
    <col min="4858" max="4858" width="7.26953125" style="2" customWidth="1"/>
    <col min="4859" max="4859" width="4.453125" style="2" customWidth="1"/>
    <col min="4860" max="4860" width="16.453125" style="2" customWidth="1"/>
    <col min="4861" max="4861" width="8.7265625" style="2" customWidth="1"/>
    <col min="4862" max="4862" width="9.54296875" style="2" customWidth="1"/>
    <col min="4863" max="4863" width="7.453125" style="2" customWidth="1"/>
    <col min="4864" max="4864" width="2.54296875" style="2" customWidth="1"/>
    <col min="4865" max="4865" width="8.54296875" style="2" customWidth="1"/>
    <col min="4866" max="4866" width="6" style="2" customWidth="1"/>
    <col min="4867" max="4867" width="8.26953125" style="2" customWidth="1"/>
    <col min="4868" max="4868" width="9.81640625" style="2" customWidth="1"/>
    <col min="4869" max="4869" width="7" style="2" bestFit="1" customWidth="1"/>
    <col min="4870" max="4874" width="9.1796875" style="2"/>
    <col min="4875" max="4875" width="9.54296875" style="2" bestFit="1" customWidth="1"/>
    <col min="4876" max="5111" width="9.1796875" style="2"/>
    <col min="5112" max="5112" width="7.1796875" style="2" customWidth="1"/>
    <col min="5113" max="5113" width="8.1796875" style="2" customWidth="1"/>
    <col min="5114" max="5114" width="7.26953125" style="2" customWidth="1"/>
    <col min="5115" max="5115" width="4.453125" style="2" customWidth="1"/>
    <col min="5116" max="5116" width="16.453125" style="2" customWidth="1"/>
    <col min="5117" max="5117" width="8.7265625" style="2" customWidth="1"/>
    <col min="5118" max="5118" width="9.54296875" style="2" customWidth="1"/>
    <col min="5119" max="5119" width="7.453125" style="2" customWidth="1"/>
    <col min="5120" max="5120" width="2.54296875" style="2" customWidth="1"/>
    <col min="5121" max="5121" width="8.54296875" style="2" customWidth="1"/>
    <col min="5122" max="5122" width="6" style="2" customWidth="1"/>
    <col min="5123" max="5123" width="8.26953125" style="2" customWidth="1"/>
    <col min="5124" max="5124" width="9.81640625" style="2" customWidth="1"/>
    <col min="5125" max="5125" width="7" style="2" bestFit="1" customWidth="1"/>
    <col min="5126" max="5130" width="9.1796875" style="2"/>
    <col min="5131" max="5131" width="9.54296875" style="2" bestFit="1" customWidth="1"/>
    <col min="5132" max="5367" width="9.1796875" style="2"/>
    <col min="5368" max="5368" width="7.1796875" style="2" customWidth="1"/>
    <col min="5369" max="5369" width="8.1796875" style="2" customWidth="1"/>
    <col min="5370" max="5370" width="7.26953125" style="2" customWidth="1"/>
    <col min="5371" max="5371" width="4.453125" style="2" customWidth="1"/>
    <col min="5372" max="5372" width="16.453125" style="2" customWidth="1"/>
    <col min="5373" max="5373" width="8.7265625" style="2" customWidth="1"/>
    <col min="5374" max="5374" width="9.54296875" style="2" customWidth="1"/>
    <col min="5375" max="5375" width="7.453125" style="2" customWidth="1"/>
    <col min="5376" max="5376" width="2.54296875" style="2" customWidth="1"/>
    <col min="5377" max="5377" width="8.54296875" style="2" customWidth="1"/>
    <col min="5378" max="5378" width="6" style="2" customWidth="1"/>
    <col min="5379" max="5379" width="8.26953125" style="2" customWidth="1"/>
    <col min="5380" max="5380" width="9.81640625" style="2" customWidth="1"/>
    <col min="5381" max="5381" width="7" style="2" bestFit="1" customWidth="1"/>
    <col min="5382" max="5386" width="9.1796875" style="2"/>
    <col min="5387" max="5387" width="9.54296875" style="2" bestFit="1" customWidth="1"/>
    <col min="5388" max="5623" width="9.1796875" style="2"/>
    <col min="5624" max="5624" width="7.1796875" style="2" customWidth="1"/>
    <col min="5625" max="5625" width="8.1796875" style="2" customWidth="1"/>
    <col min="5626" max="5626" width="7.26953125" style="2" customWidth="1"/>
    <col min="5627" max="5627" width="4.453125" style="2" customWidth="1"/>
    <col min="5628" max="5628" width="16.453125" style="2" customWidth="1"/>
    <col min="5629" max="5629" width="8.7265625" style="2" customWidth="1"/>
    <col min="5630" max="5630" width="9.54296875" style="2" customWidth="1"/>
    <col min="5631" max="5631" width="7.453125" style="2" customWidth="1"/>
    <col min="5632" max="5632" width="2.54296875" style="2" customWidth="1"/>
    <col min="5633" max="5633" width="8.54296875" style="2" customWidth="1"/>
    <col min="5634" max="5634" width="6" style="2" customWidth="1"/>
    <col min="5635" max="5635" width="8.26953125" style="2" customWidth="1"/>
    <col min="5636" max="5636" width="9.81640625" style="2" customWidth="1"/>
    <col min="5637" max="5637" width="7" style="2" bestFit="1" customWidth="1"/>
    <col min="5638" max="5642" width="9.1796875" style="2"/>
    <col min="5643" max="5643" width="9.54296875" style="2" bestFit="1" customWidth="1"/>
    <col min="5644" max="5879" width="9.1796875" style="2"/>
    <col min="5880" max="5880" width="7.1796875" style="2" customWidth="1"/>
    <col min="5881" max="5881" width="8.1796875" style="2" customWidth="1"/>
    <col min="5882" max="5882" width="7.26953125" style="2" customWidth="1"/>
    <col min="5883" max="5883" width="4.453125" style="2" customWidth="1"/>
    <col min="5884" max="5884" width="16.453125" style="2" customWidth="1"/>
    <col min="5885" max="5885" width="8.7265625" style="2" customWidth="1"/>
    <col min="5886" max="5886" width="9.54296875" style="2" customWidth="1"/>
    <col min="5887" max="5887" width="7.453125" style="2" customWidth="1"/>
    <col min="5888" max="5888" width="2.54296875" style="2" customWidth="1"/>
    <col min="5889" max="5889" width="8.54296875" style="2" customWidth="1"/>
    <col min="5890" max="5890" width="6" style="2" customWidth="1"/>
    <col min="5891" max="5891" width="8.26953125" style="2" customWidth="1"/>
    <col min="5892" max="5892" width="9.81640625" style="2" customWidth="1"/>
    <col min="5893" max="5893" width="7" style="2" bestFit="1" customWidth="1"/>
    <col min="5894" max="5898" width="9.1796875" style="2"/>
    <col min="5899" max="5899" width="9.54296875" style="2" bestFit="1" customWidth="1"/>
    <col min="5900" max="6135" width="9.1796875" style="2"/>
    <col min="6136" max="6136" width="7.1796875" style="2" customWidth="1"/>
    <col min="6137" max="6137" width="8.1796875" style="2" customWidth="1"/>
    <col min="6138" max="6138" width="7.26953125" style="2" customWidth="1"/>
    <col min="6139" max="6139" width="4.453125" style="2" customWidth="1"/>
    <col min="6140" max="6140" width="16.453125" style="2" customWidth="1"/>
    <col min="6141" max="6141" width="8.7265625" style="2" customWidth="1"/>
    <col min="6142" max="6142" width="9.54296875" style="2" customWidth="1"/>
    <col min="6143" max="6143" width="7.453125" style="2" customWidth="1"/>
    <col min="6144" max="6144" width="2.54296875" style="2" customWidth="1"/>
    <col min="6145" max="6145" width="8.54296875" style="2" customWidth="1"/>
    <col min="6146" max="6146" width="6" style="2" customWidth="1"/>
    <col min="6147" max="6147" width="8.26953125" style="2" customWidth="1"/>
    <col min="6148" max="6148" width="9.81640625" style="2" customWidth="1"/>
    <col min="6149" max="6149" width="7" style="2" bestFit="1" customWidth="1"/>
    <col min="6150" max="6154" width="9.1796875" style="2"/>
    <col min="6155" max="6155" width="9.54296875" style="2" bestFit="1" customWidth="1"/>
    <col min="6156" max="6391" width="9.1796875" style="2"/>
    <col min="6392" max="6392" width="7.1796875" style="2" customWidth="1"/>
    <col min="6393" max="6393" width="8.1796875" style="2" customWidth="1"/>
    <col min="6394" max="6394" width="7.26953125" style="2" customWidth="1"/>
    <col min="6395" max="6395" width="4.453125" style="2" customWidth="1"/>
    <col min="6396" max="6396" width="16.453125" style="2" customWidth="1"/>
    <col min="6397" max="6397" width="8.7265625" style="2" customWidth="1"/>
    <col min="6398" max="6398" width="9.54296875" style="2" customWidth="1"/>
    <col min="6399" max="6399" width="7.453125" style="2" customWidth="1"/>
    <col min="6400" max="6400" width="2.54296875" style="2" customWidth="1"/>
    <col min="6401" max="6401" width="8.54296875" style="2" customWidth="1"/>
    <col min="6402" max="6402" width="6" style="2" customWidth="1"/>
    <col min="6403" max="6403" width="8.26953125" style="2" customWidth="1"/>
    <col min="6404" max="6404" width="9.81640625" style="2" customWidth="1"/>
    <col min="6405" max="6405" width="7" style="2" bestFit="1" customWidth="1"/>
    <col min="6406" max="6410" width="9.1796875" style="2"/>
    <col min="6411" max="6411" width="9.54296875" style="2" bestFit="1" customWidth="1"/>
    <col min="6412" max="6647" width="9.1796875" style="2"/>
    <col min="6648" max="6648" width="7.1796875" style="2" customWidth="1"/>
    <col min="6649" max="6649" width="8.1796875" style="2" customWidth="1"/>
    <col min="6650" max="6650" width="7.26953125" style="2" customWidth="1"/>
    <col min="6651" max="6651" width="4.453125" style="2" customWidth="1"/>
    <col min="6652" max="6652" width="16.453125" style="2" customWidth="1"/>
    <col min="6653" max="6653" width="8.7265625" style="2" customWidth="1"/>
    <col min="6654" max="6654" width="9.54296875" style="2" customWidth="1"/>
    <col min="6655" max="6655" width="7.453125" style="2" customWidth="1"/>
    <col min="6656" max="6656" width="2.54296875" style="2" customWidth="1"/>
    <col min="6657" max="6657" width="8.54296875" style="2" customWidth="1"/>
    <col min="6658" max="6658" width="6" style="2" customWidth="1"/>
    <col min="6659" max="6659" width="8.26953125" style="2" customWidth="1"/>
    <col min="6660" max="6660" width="9.81640625" style="2" customWidth="1"/>
    <col min="6661" max="6661" width="7" style="2" bestFit="1" customWidth="1"/>
    <col min="6662" max="6666" width="9.1796875" style="2"/>
    <col min="6667" max="6667" width="9.54296875" style="2" bestFit="1" customWidth="1"/>
    <col min="6668" max="6903" width="9.1796875" style="2"/>
    <col min="6904" max="6904" width="7.1796875" style="2" customWidth="1"/>
    <col min="6905" max="6905" width="8.1796875" style="2" customWidth="1"/>
    <col min="6906" max="6906" width="7.26953125" style="2" customWidth="1"/>
    <col min="6907" max="6907" width="4.453125" style="2" customWidth="1"/>
    <col min="6908" max="6908" width="16.453125" style="2" customWidth="1"/>
    <col min="6909" max="6909" width="8.7265625" style="2" customWidth="1"/>
    <col min="6910" max="6910" width="9.54296875" style="2" customWidth="1"/>
    <col min="6911" max="6911" width="7.453125" style="2" customWidth="1"/>
    <col min="6912" max="6912" width="2.54296875" style="2" customWidth="1"/>
    <col min="6913" max="6913" width="8.54296875" style="2" customWidth="1"/>
    <col min="6914" max="6914" width="6" style="2" customWidth="1"/>
    <col min="6915" max="6915" width="8.26953125" style="2" customWidth="1"/>
    <col min="6916" max="6916" width="9.81640625" style="2" customWidth="1"/>
    <col min="6917" max="6917" width="7" style="2" bestFit="1" customWidth="1"/>
    <col min="6918" max="6922" width="9.1796875" style="2"/>
    <col min="6923" max="6923" width="9.54296875" style="2" bestFit="1" customWidth="1"/>
    <col min="6924" max="7159" width="9.1796875" style="2"/>
    <col min="7160" max="7160" width="7.1796875" style="2" customWidth="1"/>
    <col min="7161" max="7161" width="8.1796875" style="2" customWidth="1"/>
    <col min="7162" max="7162" width="7.26953125" style="2" customWidth="1"/>
    <col min="7163" max="7163" width="4.453125" style="2" customWidth="1"/>
    <col min="7164" max="7164" width="16.453125" style="2" customWidth="1"/>
    <col min="7165" max="7165" width="8.7265625" style="2" customWidth="1"/>
    <col min="7166" max="7166" width="9.54296875" style="2" customWidth="1"/>
    <col min="7167" max="7167" width="7.453125" style="2" customWidth="1"/>
    <col min="7168" max="7168" width="2.54296875" style="2" customWidth="1"/>
    <col min="7169" max="7169" width="8.54296875" style="2" customWidth="1"/>
    <col min="7170" max="7170" width="6" style="2" customWidth="1"/>
    <col min="7171" max="7171" width="8.26953125" style="2" customWidth="1"/>
    <col min="7172" max="7172" width="9.81640625" style="2" customWidth="1"/>
    <col min="7173" max="7173" width="7" style="2" bestFit="1" customWidth="1"/>
    <col min="7174" max="7178" width="9.1796875" style="2"/>
    <col min="7179" max="7179" width="9.54296875" style="2" bestFit="1" customWidth="1"/>
    <col min="7180" max="7415" width="9.1796875" style="2"/>
    <col min="7416" max="7416" width="7.1796875" style="2" customWidth="1"/>
    <col min="7417" max="7417" width="8.1796875" style="2" customWidth="1"/>
    <col min="7418" max="7418" width="7.26953125" style="2" customWidth="1"/>
    <col min="7419" max="7419" width="4.453125" style="2" customWidth="1"/>
    <col min="7420" max="7420" width="16.453125" style="2" customWidth="1"/>
    <col min="7421" max="7421" width="8.7265625" style="2" customWidth="1"/>
    <col min="7422" max="7422" width="9.54296875" style="2" customWidth="1"/>
    <col min="7423" max="7423" width="7.453125" style="2" customWidth="1"/>
    <col min="7424" max="7424" width="2.54296875" style="2" customWidth="1"/>
    <col min="7425" max="7425" width="8.54296875" style="2" customWidth="1"/>
    <col min="7426" max="7426" width="6" style="2" customWidth="1"/>
    <col min="7427" max="7427" width="8.26953125" style="2" customWidth="1"/>
    <col min="7428" max="7428" width="9.81640625" style="2" customWidth="1"/>
    <col min="7429" max="7429" width="7" style="2" bestFit="1" customWidth="1"/>
    <col min="7430" max="7434" width="9.1796875" style="2"/>
    <col min="7435" max="7435" width="9.54296875" style="2" bestFit="1" customWidth="1"/>
    <col min="7436" max="7671" width="9.1796875" style="2"/>
    <col min="7672" max="7672" width="7.1796875" style="2" customWidth="1"/>
    <col min="7673" max="7673" width="8.1796875" style="2" customWidth="1"/>
    <col min="7674" max="7674" width="7.26953125" style="2" customWidth="1"/>
    <col min="7675" max="7675" width="4.453125" style="2" customWidth="1"/>
    <col min="7676" max="7676" width="16.453125" style="2" customWidth="1"/>
    <col min="7677" max="7677" width="8.7265625" style="2" customWidth="1"/>
    <col min="7678" max="7678" width="9.54296875" style="2" customWidth="1"/>
    <col min="7679" max="7679" width="7.453125" style="2" customWidth="1"/>
    <col min="7680" max="7680" width="2.54296875" style="2" customWidth="1"/>
    <col min="7681" max="7681" width="8.54296875" style="2" customWidth="1"/>
    <col min="7682" max="7682" width="6" style="2" customWidth="1"/>
    <col min="7683" max="7683" width="8.26953125" style="2" customWidth="1"/>
    <col min="7684" max="7684" width="9.81640625" style="2" customWidth="1"/>
    <col min="7685" max="7685" width="7" style="2" bestFit="1" customWidth="1"/>
    <col min="7686" max="7690" width="9.1796875" style="2"/>
    <col min="7691" max="7691" width="9.54296875" style="2" bestFit="1" customWidth="1"/>
    <col min="7692" max="7927" width="9.1796875" style="2"/>
    <col min="7928" max="7928" width="7.1796875" style="2" customWidth="1"/>
    <col min="7929" max="7929" width="8.1796875" style="2" customWidth="1"/>
    <col min="7930" max="7930" width="7.26953125" style="2" customWidth="1"/>
    <col min="7931" max="7931" width="4.453125" style="2" customWidth="1"/>
    <col min="7932" max="7932" width="16.453125" style="2" customWidth="1"/>
    <col min="7933" max="7933" width="8.7265625" style="2" customWidth="1"/>
    <col min="7934" max="7934" width="9.54296875" style="2" customWidth="1"/>
    <col min="7935" max="7935" width="7.453125" style="2" customWidth="1"/>
    <col min="7936" max="7936" width="2.54296875" style="2" customWidth="1"/>
    <col min="7937" max="7937" width="8.54296875" style="2" customWidth="1"/>
    <col min="7938" max="7938" width="6" style="2" customWidth="1"/>
    <col min="7939" max="7939" width="8.26953125" style="2" customWidth="1"/>
    <col min="7940" max="7940" width="9.81640625" style="2" customWidth="1"/>
    <col min="7941" max="7941" width="7" style="2" bestFit="1" customWidth="1"/>
    <col min="7942" max="7946" width="9.1796875" style="2"/>
    <col min="7947" max="7947" width="9.54296875" style="2" bestFit="1" customWidth="1"/>
    <col min="7948" max="8183" width="9.1796875" style="2"/>
    <col min="8184" max="8184" width="7.1796875" style="2" customWidth="1"/>
    <col min="8185" max="8185" width="8.1796875" style="2" customWidth="1"/>
    <col min="8186" max="8186" width="7.26953125" style="2" customWidth="1"/>
    <col min="8187" max="8187" width="4.453125" style="2" customWidth="1"/>
    <col min="8188" max="8188" width="16.453125" style="2" customWidth="1"/>
    <col min="8189" max="8189" width="8.7265625" style="2" customWidth="1"/>
    <col min="8190" max="8190" width="9.54296875" style="2" customWidth="1"/>
    <col min="8191" max="8191" width="7.453125" style="2" customWidth="1"/>
    <col min="8192" max="8192" width="2.54296875" style="2" customWidth="1"/>
    <col min="8193" max="8193" width="8.54296875" style="2" customWidth="1"/>
    <col min="8194" max="8194" width="6" style="2" customWidth="1"/>
    <col min="8195" max="8195" width="8.26953125" style="2" customWidth="1"/>
    <col min="8196" max="8196" width="9.81640625" style="2" customWidth="1"/>
    <col min="8197" max="8197" width="7" style="2" bestFit="1" customWidth="1"/>
    <col min="8198" max="8202" width="9.1796875" style="2"/>
    <col min="8203" max="8203" width="9.54296875" style="2" bestFit="1" customWidth="1"/>
    <col min="8204" max="8439" width="9.1796875" style="2"/>
    <col min="8440" max="8440" width="7.1796875" style="2" customWidth="1"/>
    <col min="8441" max="8441" width="8.1796875" style="2" customWidth="1"/>
    <col min="8442" max="8442" width="7.26953125" style="2" customWidth="1"/>
    <col min="8443" max="8443" width="4.453125" style="2" customWidth="1"/>
    <col min="8444" max="8444" width="16.453125" style="2" customWidth="1"/>
    <col min="8445" max="8445" width="8.7265625" style="2" customWidth="1"/>
    <col min="8446" max="8446" width="9.54296875" style="2" customWidth="1"/>
    <col min="8447" max="8447" width="7.453125" style="2" customWidth="1"/>
    <col min="8448" max="8448" width="2.54296875" style="2" customWidth="1"/>
    <col min="8449" max="8449" width="8.54296875" style="2" customWidth="1"/>
    <col min="8450" max="8450" width="6" style="2" customWidth="1"/>
    <col min="8451" max="8451" width="8.26953125" style="2" customWidth="1"/>
    <col min="8452" max="8452" width="9.81640625" style="2" customWidth="1"/>
    <col min="8453" max="8453" width="7" style="2" bestFit="1" customWidth="1"/>
    <col min="8454" max="8458" width="9.1796875" style="2"/>
    <col min="8459" max="8459" width="9.54296875" style="2" bestFit="1" customWidth="1"/>
    <col min="8460" max="8695" width="9.1796875" style="2"/>
    <col min="8696" max="8696" width="7.1796875" style="2" customWidth="1"/>
    <col min="8697" max="8697" width="8.1796875" style="2" customWidth="1"/>
    <col min="8698" max="8698" width="7.26953125" style="2" customWidth="1"/>
    <col min="8699" max="8699" width="4.453125" style="2" customWidth="1"/>
    <col min="8700" max="8700" width="16.453125" style="2" customWidth="1"/>
    <col min="8701" max="8701" width="8.7265625" style="2" customWidth="1"/>
    <col min="8702" max="8702" width="9.54296875" style="2" customWidth="1"/>
    <col min="8703" max="8703" width="7.453125" style="2" customWidth="1"/>
    <col min="8704" max="8704" width="2.54296875" style="2" customWidth="1"/>
    <col min="8705" max="8705" width="8.54296875" style="2" customWidth="1"/>
    <col min="8706" max="8706" width="6" style="2" customWidth="1"/>
    <col min="8707" max="8707" width="8.26953125" style="2" customWidth="1"/>
    <col min="8708" max="8708" width="9.81640625" style="2" customWidth="1"/>
    <col min="8709" max="8709" width="7" style="2" bestFit="1" customWidth="1"/>
    <col min="8710" max="8714" width="9.1796875" style="2"/>
    <col min="8715" max="8715" width="9.54296875" style="2" bestFit="1" customWidth="1"/>
    <col min="8716" max="8951" width="9.1796875" style="2"/>
    <col min="8952" max="8952" width="7.1796875" style="2" customWidth="1"/>
    <col min="8953" max="8953" width="8.1796875" style="2" customWidth="1"/>
    <col min="8954" max="8954" width="7.26953125" style="2" customWidth="1"/>
    <col min="8955" max="8955" width="4.453125" style="2" customWidth="1"/>
    <col min="8956" max="8956" width="16.453125" style="2" customWidth="1"/>
    <col min="8957" max="8957" width="8.7265625" style="2" customWidth="1"/>
    <col min="8958" max="8958" width="9.54296875" style="2" customWidth="1"/>
    <col min="8959" max="8959" width="7.453125" style="2" customWidth="1"/>
    <col min="8960" max="8960" width="2.54296875" style="2" customWidth="1"/>
    <col min="8961" max="8961" width="8.54296875" style="2" customWidth="1"/>
    <col min="8962" max="8962" width="6" style="2" customWidth="1"/>
    <col min="8963" max="8963" width="8.26953125" style="2" customWidth="1"/>
    <col min="8964" max="8964" width="9.81640625" style="2" customWidth="1"/>
    <col min="8965" max="8965" width="7" style="2" bestFit="1" customWidth="1"/>
    <col min="8966" max="8970" width="9.1796875" style="2"/>
    <col min="8971" max="8971" width="9.54296875" style="2" bestFit="1" customWidth="1"/>
    <col min="8972" max="9207" width="9.1796875" style="2"/>
    <col min="9208" max="9208" width="7.1796875" style="2" customWidth="1"/>
    <col min="9209" max="9209" width="8.1796875" style="2" customWidth="1"/>
    <col min="9210" max="9210" width="7.26953125" style="2" customWidth="1"/>
    <col min="9211" max="9211" width="4.453125" style="2" customWidth="1"/>
    <col min="9212" max="9212" width="16.453125" style="2" customWidth="1"/>
    <col min="9213" max="9213" width="8.7265625" style="2" customWidth="1"/>
    <col min="9214" max="9214" width="9.54296875" style="2" customWidth="1"/>
    <col min="9215" max="9215" width="7.453125" style="2" customWidth="1"/>
    <col min="9216" max="9216" width="2.54296875" style="2" customWidth="1"/>
    <col min="9217" max="9217" width="8.54296875" style="2" customWidth="1"/>
    <col min="9218" max="9218" width="6" style="2" customWidth="1"/>
    <col min="9219" max="9219" width="8.26953125" style="2" customWidth="1"/>
    <col min="9220" max="9220" width="9.81640625" style="2" customWidth="1"/>
    <col min="9221" max="9221" width="7" style="2" bestFit="1" customWidth="1"/>
    <col min="9222" max="9226" width="9.1796875" style="2"/>
    <col min="9227" max="9227" width="9.54296875" style="2" bestFit="1" customWidth="1"/>
    <col min="9228" max="9463" width="9.1796875" style="2"/>
    <col min="9464" max="9464" width="7.1796875" style="2" customWidth="1"/>
    <col min="9465" max="9465" width="8.1796875" style="2" customWidth="1"/>
    <col min="9466" max="9466" width="7.26953125" style="2" customWidth="1"/>
    <col min="9467" max="9467" width="4.453125" style="2" customWidth="1"/>
    <col min="9468" max="9468" width="16.453125" style="2" customWidth="1"/>
    <col min="9469" max="9469" width="8.7265625" style="2" customWidth="1"/>
    <col min="9470" max="9470" width="9.54296875" style="2" customWidth="1"/>
    <col min="9471" max="9471" width="7.453125" style="2" customWidth="1"/>
    <col min="9472" max="9472" width="2.54296875" style="2" customWidth="1"/>
    <col min="9473" max="9473" width="8.54296875" style="2" customWidth="1"/>
    <col min="9474" max="9474" width="6" style="2" customWidth="1"/>
    <col min="9475" max="9475" width="8.26953125" style="2" customWidth="1"/>
    <col min="9476" max="9476" width="9.81640625" style="2" customWidth="1"/>
    <col min="9477" max="9477" width="7" style="2" bestFit="1" customWidth="1"/>
    <col min="9478" max="9482" width="9.1796875" style="2"/>
    <col min="9483" max="9483" width="9.54296875" style="2" bestFit="1" customWidth="1"/>
    <col min="9484" max="9719" width="9.1796875" style="2"/>
    <col min="9720" max="9720" width="7.1796875" style="2" customWidth="1"/>
    <col min="9721" max="9721" width="8.1796875" style="2" customWidth="1"/>
    <col min="9722" max="9722" width="7.26953125" style="2" customWidth="1"/>
    <col min="9723" max="9723" width="4.453125" style="2" customWidth="1"/>
    <col min="9724" max="9724" width="16.453125" style="2" customWidth="1"/>
    <col min="9725" max="9725" width="8.7265625" style="2" customWidth="1"/>
    <col min="9726" max="9726" width="9.54296875" style="2" customWidth="1"/>
    <col min="9727" max="9727" width="7.453125" style="2" customWidth="1"/>
    <col min="9728" max="9728" width="2.54296875" style="2" customWidth="1"/>
    <col min="9729" max="9729" width="8.54296875" style="2" customWidth="1"/>
    <col min="9730" max="9730" width="6" style="2" customWidth="1"/>
    <col min="9731" max="9731" width="8.26953125" style="2" customWidth="1"/>
    <col min="9732" max="9732" width="9.81640625" style="2" customWidth="1"/>
    <col min="9733" max="9733" width="7" style="2" bestFit="1" customWidth="1"/>
    <col min="9734" max="9738" width="9.1796875" style="2"/>
    <col min="9739" max="9739" width="9.54296875" style="2" bestFit="1" customWidth="1"/>
    <col min="9740" max="9975" width="9.1796875" style="2"/>
    <col min="9976" max="9976" width="7.1796875" style="2" customWidth="1"/>
    <col min="9977" max="9977" width="8.1796875" style="2" customWidth="1"/>
    <col min="9978" max="9978" width="7.26953125" style="2" customWidth="1"/>
    <col min="9979" max="9979" width="4.453125" style="2" customWidth="1"/>
    <col min="9980" max="9980" width="16.453125" style="2" customWidth="1"/>
    <col min="9981" max="9981" width="8.7265625" style="2" customWidth="1"/>
    <col min="9982" max="9982" width="9.54296875" style="2" customWidth="1"/>
    <col min="9983" max="9983" width="7.453125" style="2" customWidth="1"/>
    <col min="9984" max="9984" width="2.54296875" style="2" customWidth="1"/>
    <col min="9985" max="9985" width="8.54296875" style="2" customWidth="1"/>
    <col min="9986" max="9986" width="6" style="2" customWidth="1"/>
    <col min="9987" max="9987" width="8.26953125" style="2" customWidth="1"/>
    <col min="9988" max="9988" width="9.81640625" style="2" customWidth="1"/>
    <col min="9989" max="9989" width="7" style="2" bestFit="1" customWidth="1"/>
    <col min="9990" max="9994" width="9.1796875" style="2"/>
    <col min="9995" max="9995" width="9.54296875" style="2" bestFit="1" customWidth="1"/>
    <col min="9996" max="10231" width="9.1796875" style="2"/>
    <col min="10232" max="10232" width="7.1796875" style="2" customWidth="1"/>
    <col min="10233" max="10233" width="8.1796875" style="2" customWidth="1"/>
    <col min="10234" max="10234" width="7.26953125" style="2" customWidth="1"/>
    <col min="10235" max="10235" width="4.453125" style="2" customWidth="1"/>
    <col min="10236" max="10236" width="16.453125" style="2" customWidth="1"/>
    <col min="10237" max="10237" width="8.7265625" style="2" customWidth="1"/>
    <col min="10238" max="10238" width="9.54296875" style="2" customWidth="1"/>
    <col min="10239" max="10239" width="7.453125" style="2" customWidth="1"/>
    <col min="10240" max="10240" width="2.54296875" style="2" customWidth="1"/>
    <col min="10241" max="10241" width="8.54296875" style="2" customWidth="1"/>
    <col min="10242" max="10242" width="6" style="2" customWidth="1"/>
    <col min="10243" max="10243" width="8.26953125" style="2" customWidth="1"/>
    <col min="10244" max="10244" width="9.81640625" style="2" customWidth="1"/>
    <col min="10245" max="10245" width="7" style="2" bestFit="1" customWidth="1"/>
    <col min="10246" max="10250" width="9.1796875" style="2"/>
    <col min="10251" max="10251" width="9.54296875" style="2" bestFit="1" customWidth="1"/>
    <col min="10252" max="10487" width="9.1796875" style="2"/>
    <col min="10488" max="10488" width="7.1796875" style="2" customWidth="1"/>
    <col min="10489" max="10489" width="8.1796875" style="2" customWidth="1"/>
    <col min="10490" max="10490" width="7.26953125" style="2" customWidth="1"/>
    <col min="10491" max="10491" width="4.453125" style="2" customWidth="1"/>
    <col min="10492" max="10492" width="16.453125" style="2" customWidth="1"/>
    <col min="10493" max="10493" width="8.7265625" style="2" customWidth="1"/>
    <col min="10494" max="10494" width="9.54296875" style="2" customWidth="1"/>
    <col min="10495" max="10495" width="7.453125" style="2" customWidth="1"/>
    <col min="10496" max="10496" width="2.54296875" style="2" customWidth="1"/>
    <col min="10497" max="10497" width="8.54296875" style="2" customWidth="1"/>
    <col min="10498" max="10498" width="6" style="2" customWidth="1"/>
    <col min="10499" max="10499" width="8.26953125" style="2" customWidth="1"/>
    <col min="10500" max="10500" width="9.81640625" style="2" customWidth="1"/>
    <col min="10501" max="10501" width="7" style="2" bestFit="1" customWidth="1"/>
    <col min="10502" max="10506" width="9.1796875" style="2"/>
    <col min="10507" max="10507" width="9.54296875" style="2" bestFit="1" customWidth="1"/>
    <col min="10508" max="10743" width="9.1796875" style="2"/>
    <col min="10744" max="10744" width="7.1796875" style="2" customWidth="1"/>
    <col min="10745" max="10745" width="8.1796875" style="2" customWidth="1"/>
    <col min="10746" max="10746" width="7.26953125" style="2" customWidth="1"/>
    <col min="10747" max="10747" width="4.453125" style="2" customWidth="1"/>
    <col min="10748" max="10748" width="16.453125" style="2" customWidth="1"/>
    <col min="10749" max="10749" width="8.7265625" style="2" customWidth="1"/>
    <col min="10750" max="10750" width="9.54296875" style="2" customWidth="1"/>
    <col min="10751" max="10751" width="7.453125" style="2" customWidth="1"/>
    <col min="10752" max="10752" width="2.54296875" style="2" customWidth="1"/>
    <col min="10753" max="10753" width="8.54296875" style="2" customWidth="1"/>
    <col min="10754" max="10754" width="6" style="2" customWidth="1"/>
    <col min="10755" max="10755" width="8.26953125" style="2" customWidth="1"/>
    <col min="10756" max="10756" width="9.81640625" style="2" customWidth="1"/>
    <col min="10757" max="10757" width="7" style="2" bestFit="1" customWidth="1"/>
    <col min="10758" max="10762" width="9.1796875" style="2"/>
    <col min="10763" max="10763" width="9.54296875" style="2" bestFit="1" customWidth="1"/>
    <col min="10764" max="10999" width="9.1796875" style="2"/>
    <col min="11000" max="11000" width="7.1796875" style="2" customWidth="1"/>
    <col min="11001" max="11001" width="8.1796875" style="2" customWidth="1"/>
    <col min="11002" max="11002" width="7.26953125" style="2" customWidth="1"/>
    <col min="11003" max="11003" width="4.453125" style="2" customWidth="1"/>
    <col min="11004" max="11004" width="16.453125" style="2" customWidth="1"/>
    <col min="11005" max="11005" width="8.7265625" style="2" customWidth="1"/>
    <col min="11006" max="11006" width="9.54296875" style="2" customWidth="1"/>
    <col min="11007" max="11007" width="7.453125" style="2" customWidth="1"/>
    <col min="11008" max="11008" width="2.54296875" style="2" customWidth="1"/>
    <col min="11009" max="11009" width="8.54296875" style="2" customWidth="1"/>
    <col min="11010" max="11010" width="6" style="2" customWidth="1"/>
    <col min="11011" max="11011" width="8.26953125" style="2" customWidth="1"/>
    <col min="11012" max="11012" width="9.81640625" style="2" customWidth="1"/>
    <col min="11013" max="11013" width="7" style="2" bestFit="1" customWidth="1"/>
    <col min="11014" max="11018" width="9.1796875" style="2"/>
    <col min="11019" max="11019" width="9.54296875" style="2" bestFit="1" customWidth="1"/>
    <col min="11020" max="11255" width="9.1796875" style="2"/>
    <col min="11256" max="11256" width="7.1796875" style="2" customWidth="1"/>
    <col min="11257" max="11257" width="8.1796875" style="2" customWidth="1"/>
    <col min="11258" max="11258" width="7.26953125" style="2" customWidth="1"/>
    <col min="11259" max="11259" width="4.453125" style="2" customWidth="1"/>
    <col min="11260" max="11260" width="16.453125" style="2" customWidth="1"/>
    <col min="11261" max="11261" width="8.7265625" style="2" customWidth="1"/>
    <col min="11262" max="11262" width="9.54296875" style="2" customWidth="1"/>
    <col min="11263" max="11263" width="7.453125" style="2" customWidth="1"/>
    <col min="11264" max="11264" width="2.54296875" style="2" customWidth="1"/>
    <col min="11265" max="11265" width="8.54296875" style="2" customWidth="1"/>
    <col min="11266" max="11266" width="6" style="2" customWidth="1"/>
    <col min="11267" max="11267" width="8.26953125" style="2" customWidth="1"/>
    <col min="11268" max="11268" width="9.81640625" style="2" customWidth="1"/>
    <col min="11269" max="11269" width="7" style="2" bestFit="1" customWidth="1"/>
    <col min="11270" max="11274" width="9.1796875" style="2"/>
    <col min="11275" max="11275" width="9.54296875" style="2" bestFit="1" customWidth="1"/>
    <col min="11276" max="11511" width="9.1796875" style="2"/>
    <col min="11512" max="11512" width="7.1796875" style="2" customWidth="1"/>
    <col min="11513" max="11513" width="8.1796875" style="2" customWidth="1"/>
    <col min="11514" max="11514" width="7.26953125" style="2" customWidth="1"/>
    <col min="11515" max="11515" width="4.453125" style="2" customWidth="1"/>
    <col min="11516" max="11516" width="16.453125" style="2" customWidth="1"/>
    <col min="11517" max="11517" width="8.7265625" style="2" customWidth="1"/>
    <col min="11518" max="11518" width="9.54296875" style="2" customWidth="1"/>
    <col min="11519" max="11519" width="7.453125" style="2" customWidth="1"/>
    <col min="11520" max="11520" width="2.54296875" style="2" customWidth="1"/>
    <col min="11521" max="11521" width="8.54296875" style="2" customWidth="1"/>
    <col min="11522" max="11522" width="6" style="2" customWidth="1"/>
    <col min="11523" max="11523" width="8.26953125" style="2" customWidth="1"/>
    <col min="11524" max="11524" width="9.81640625" style="2" customWidth="1"/>
    <col min="11525" max="11525" width="7" style="2" bestFit="1" customWidth="1"/>
    <col min="11526" max="11530" width="9.1796875" style="2"/>
    <col min="11531" max="11531" width="9.54296875" style="2" bestFit="1" customWidth="1"/>
    <col min="11532" max="11767" width="9.1796875" style="2"/>
    <col min="11768" max="11768" width="7.1796875" style="2" customWidth="1"/>
    <col min="11769" max="11769" width="8.1796875" style="2" customWidth="1"/>
    <col min="11770" max="11770" width="7.26953125" style="2" customWidth="1"/>
    <col min="11771" max="11771" width="4.453125" style="2" customWidth="1"/>
    <col min="11772" max="11772" width="16.453125" style="2" customWidth="1"/>
    <col min="11773" max="11773" width="8.7265625" style="2" customWidth="1"/>
    <col min="11774" max="11774" width="9.54296875" style="2" customWidth="1"/>
    <col min="11775" max="11775" width="7.453125" style="2" customWidth="1"/>
    <col min="11776" max="11776" width="2.54296875" style="2" customWidth="1"/>
    <col min="11777" max="11777" width="8.54296875" style="2" customWidth="1"/>
    <col min="11778" max="11778" width="6" style="2" customWidth="1"/>
    <col min="11779" max="11779" width="8.26953125" style="2" customWidth="1"/>
    <col min="11780" max="11780" width="9.81640625" style="2" customWidth="1"/>
    <col min="11781" max="11781" width="7" style="2" bestFit="1" customWidth="1"/>
    <col min="11782" max="11786" width="9.1796875" style="2"/>
    <col min="11787" max="11787" width="9.54296875" style="2" bestFit="1" customWidth="1"/>
    <col min="11788" max="12023" width="9.1796875" style="2"/>
    <col min="12024" max="12024" width="7.1796875" style="2" customWidth="1"/>
    <col min="12025" max="12025" width="8.1796875" style="2" customWidth="1"/>
    <col min="12026" max="12026" width="7.26953125" style="2" customWidth="1"/>
    <col min="12027" max="12027" width="4.453125" style="2" customWidth="1"/>
    <col min="12028" max="12028" width="16.453125" style="2" customWidth="1"/>
    <col min="12029" max="12029" width="8.7265625" style="2" customWidth="1"/>
    <col min="12030" max="12030" width="9.54296875" style="2" customWidth="1"/>
    <col min="12031" max="12031" width="7.453125" style="2" customWidth="1"/>
    <col min="12032" max="12032" width="2.54296875" style="2" customWidth="1"/>
    <col min="12033" max="12033" width="8.54296875" style="2" customWidth="1"/>
    <col min="12034" max="12034" width="6" style="2" customWidth="1"/>
    <col min="12035" max="12035" width="8.26953125" style="2" customWidth="1"/>
    <col min="12036" max="12036" width="9.81640625" style="2" customWidth="1"/>
    <col min="12037" max="12037" width="7" style="2" bestFit="1" customWidth="1"/>
    <col min="12038" max="12042" width="9.1796875" style="2"/>
    <col min="12043" max="12043" width="9.54296875" style="2" bestFit="1" customWidth="1"/>
    <col min="12044" max="12279" width="9.1796875" style="2"/>
    <col min="12280" max="12280" width="7.1796875" style="2" customWidth="1"/>
    <col min="12281" max="12281" width="8.1796875" style="2" customWidth="1"/>
    <col min="12282" max="12282" width="7.26953125" style="2" customWidth="1"/>
    <col min="12283" max="12283" width="4.453125" style="2" customWidth="1"/>
    <col min="12284" max="12284" width="16.453125" style="2" customWidth="1"/>
    <col min="12285" max="12285" width="8.7265625" style="2" customWidth="1"/>
    <col min="12286" max="12286" width="9.54296875" style="2" customWidth="1"/>
    <col min="12287" max="12287" width="7.453125" style="2" customWidth="1"/>
    <col min="12288" max="12288" width="2.54296875" style="2" customWidth="1"/>
    <col min="12289" max="12289" width="8.54296875" style="2" customWidth="1"/>
    <col min="12290" max="12290" width="6" style="2" customWidth="1"/>
    <col min="12291" max="12291" width="8.26953125" style="2" customWidth="1"/>
    <col min="12292" max="12292" width="9.81640625" style="2" customWidth="1"/>
    <col min="12293" max="12293" width="7" style="2" bestFit="1" customWidth="1"/>
    <col min="12294" max="12298" width="9.1796875" style="2"/>
    <col min="12299" max="12299" width="9.54296875" style="2" bestFit="1" customWidth="1"/>
    <col min="12300" max="12535" width="9.1796875" style="2"/>
    <col min="12536" max="12536" width="7.1796875" style="2" customWidth="1"/>
    <col min="12537" max="12537" width="8.1796875" style="2" customWidth="1"/>
    <col min="12538" max="12538" width="7.26953125" style="2" customWidth="1"/>
    <col min="12539" max="12539" width="4.453125" style="2" customWidth="1"/>
    <col min="12540" max="12540" width="16.453125" style="2" customWidth="1"/>
    <col min="12541" max="12541" width="8.7265625" style="2" customWidth="1"/>
    <col min="12542" max="12542" width="9.54296875" style="2" customWidth="1"/>
    <col min="12543" max="12543" width="7.453125" style="2" customWidth="1"/>
    <col min="12544" max="12544" width="2.54296875" style="2" customWidth="1"/>
    <col min="12545" max="12545" width="8.54296875" style="2" customWidth="1"/>
    <col min="12546" max="12546" width="6" style="2" customWidth="1"/>
    <col min="12547" max="12547" width="8.26953125" style="2" customWidth="1"/>
    <col min="12548" max="12548" width="9.81640625" style="2" customWidth="1"/>
    <col min="12549" max="12549" width="7" style="2" bestFit="1" customWidth="1"/>
    <col min="12550" max="12554" width="9.1796875" style="2"/>
    <col min="12555" max="12555" width="9.54296875" style="2" bestFit="1" customWidth="1"/>
    <col min="12556" max="12791" width="9.1796875" style="2"/>
    <col min="12792" max="12792" width="7.1796875" style="2" customWidth="1"/>
    <col min="12793" max="12793" width="8.1796875" style="2" customWidth="1"/>
    <col min="12794" max="12794" width="7.26953125" style="2" customWidth="1"/>
    <col min="12795" max="12795" width="4.453125" style="2" customWidth="1"/>
    <col min="12796" max="12796" width="16.453125" style="2" customWidth="1"/>
    <col min="12797" max="12797" width="8.7265625" style="2" customWidth="1"/>
    <col min="12798" max="12798" width="9.54296875" style="2" customWidth="1"/>
    <col min="12799" max="12799" width="7.453125" style="2" customWidth="1"/>
    <col min="12800" max="12800" width="2.54296875" style="2" customWidth="1"/>
    <col min="12801" max="12801" width="8.54296875" style="2" customWidth="1"/>
    <col min="12802" max="12802" width="6" style="2" customWidth="1"/>
    <col min="12803" max="12803" width="8.26953125" style="2" customWidth="1"/>
    <col min="12804" max="12804" width="9.81640625" style="2" customWidth="1"/>
    <col min="12805" max="12805" width="7" style="2" bestFit="1" customWidth="1"/>
    <col min="12806" max="12810" width="9.1796875" style="2"/>
    <col min="12811" max="12811" width="9.54296875" style="2" bestFit="1" customWidth="1"/>
    <col min="12812" max="13047" width="9.1796875" style="2"/>
    <col min="13048" max="13048" width="7.1796875" style="2" customWidth="1"/>
    <col min="13049" max="13049" width="8.1796875" style="2" customWidth="1"/>
    <col min="13050" max="13050" width="7.26953125" style="2" customWidth="1"/>
    <col min="13051" max="13051" width="4.453125" style="2" customWidth="1"/>
    <col min="13052" max="13052" width="16.453125" style="2" customWidth="1"/>
    <col min="13053" max="13053" width="8.7265625" style="2" customWidth="1"/>
    <col min="13054" max="13054" width="9.54296875" style="2" customWidth="1"/>
    <col min="13055" max="13055" width="7.453125" style="2" customWidth="1"/>
    <col min="13056" max="13056" width="2.54296875" style="2" customWidth="1"/>
    <col min="13057" max="13057" width="8.54296875" style="2" customWidth="1"/>
    <col min="13058" max="13058" width="6" style="2" customWidth="1"/>
    <col min="13059" max="13059" width="8.26953125" style="2" customWidth="1"/>
    <col min="13060" max="13060" width="9.81640625" style="2" customWidth="1"/>
    <col min="13061" max="13061" width="7" style="2" bestFit="1" customWidth="1"/>
    <col min="13062" max="13066" width="9.1796875" style="2"/>
    <col min="13067" max="13067" width="9.54296875" style="2" bestFit="1" customWidth="1"/>
    <col min="13068" max="13303" width="9.1796875" style="2"/>
    <col min="13304" max="13304" width="7.1796875" style="2" customWidth="1"/>
    <col min="13305" max="13305" width="8.1796875" style="2" customWidth="1"/>
    <col min="13306" max="13306" width="7.26953125" style="2" customWidth="1"/>
    <col min="13307" max="13307" width="4.453125" style="2" customWidth="1"/>
    <col min="13308" max="13308" width="16.453125" style="2" customWidth="1"/>
    <col min="13309" max="13309" width="8.7265625" style="2" customWidth="1"/>
    <col min="13310" max="13310" width="9.54296875" style="2" customWidth="1"/>
    <col min="13311" max="13311" width="7.453125" style="2" customWidth="1"/>
    <col min="13312" max="13312" width="2.54296875" style="2" customWidth="1"/>
    <col min="13313" max="13313" width="8.54296875" style="2" customWidth="1"/>
    <col min="13314" max="13314" width="6" style="2" customWidth="1"/>
    <col min="13315" max="13315" width="8.26953125" style="2" customWidth="1"/>
    <col min="13316" max="13316" width="9.81640625" style="2" customWidth="1"/>
    <col min="13317" max="13317" width="7" style="2" bestFit="1" customWidth="1"/>
    <col min="13318" max="13322" width="9.1796875" style="2"/>
    <col min="13323" max="13323" width="9.54296875" style="2" bestFit="1" customWidth="1"/>
    <col min="13324" max="13559" width="9.1796875" style="2"/>
    <col min="13560" max="13560" width="7.1796875" style="2" customWidth="1"/>
    <col min="13561" max="13561" width="8.1796875" style="2" customWidth="1"/>
    <col min="13562" max="13562" width="7.26953125" style="2" customWidth="1"/>
    <col min="13563" max="13563" width="4.453125" style="2" customWidth="1"/>
    <col min="13564" max="13564" width="16.453125" style="2" customWidth="1"/>
    <col min="13565" max="13565" width="8.7265625" style="2" customWidth="1"/>
    <col min="13566" max="13566" width="9.54296875" style="2" customWidth="1"/>
    <col min="13567" max="13567" width="7.453125" style="2" customWidth="1"/>
    <col min="13568" max="13568" width="2.54296875" style="2" customWidth="1"/>
    <col min="13569" max="13569" width="8.54296875" style="2" customWidth="1"/>
    <col min="13570" max="13570" width="6" style="2" customWidth="1"/>
    <col min="13571" max="13571" width="8.26953125" style="2" customWidth="1"/>
    <col min="13572" max="13572" width="9.81640625" style="2" customWidth="1"/>
    <col min="13573" max="13573" width="7" style="2" bestFit="1" customWidth="1"/>
    <col min="13574" max="13578" width="9.1796875" style="2"/>
    <col min="13579" max="13579" width="9.54296875" style="2" bestFit="1" customWidth="1"/>
    <col min="13580" max="13815" width="9.1796875" style="2"/>
    <col min="13816" max="13816" width="7.1796875" style="2" customWidth="1"/>
    <col min="13817" max="13817" width="8.1796875" style="2" customWidth="1"/>
    <col min="13818" max="13818" width="7.26953125" style="2" customWidth="1"/>
    <col min="13819" max="13819" width="4.453125" style="2" customWidth="1"/>
    <col min="13820" max="13820" width="16.453125" style="2" customWidth="1"/>
    <col min="13821" max="13821" width="8.7265625" style="2" customWidth="1"/>
    <col min="13822" max="13822" width="9.54296875" style="2" customWidth="1"/>
    <col min="13823" max="13823" width="7.453125" style="2" customWidth="1"/>
    <col min="13824" max="13824" width="2.54296875" style="2" customWidth="1"/>
    <col min="13825" max="13825" width="8.54296875" style="2" customWidth="1"/>
    <col min="13826" max="13826" width="6" style="2" customWidth="1"/>
    <col min="13827" max="13827" width="8.26953125" style="2" customWidth="1"/>
    <col min="13828" max="13828" width="9.81640625" style="2" customWidth="1"/>
    <col min="13829" max="13829" width="7" style="2" bestFit="1" customWidth="1"/>
    <col min="13830" max="13834" width="9.1796875" style="2"/>
    <col min="13835" max="13835" width="9.54296875" style="2" bestFit="1" customWidth="1"/>
    <col min="13836" max="14071" width="9.1796875" style="2"/>
    <col min="14072" max="14072" width="7.1796875" style="2" customWidth="1"/>
    <col min="14073" max="14073" width="8.1796875" style="2" customWidth="1"/>
    <col min="14074" max="14074" width="7.26953125" style="2" customWidth="1"/>
    <col min="14075" max="14075" width="4.453125" style="2" customWidth="1"/>
    <col min="14076" max="14076" width="16.453125" style="2" customWidth="1"/>
    <col min="14077" max="14077" width="8.7265625" style="2" customWidth="1"/>
    <col min="14078" max="14078" width="9.54296875" style="2" customWidth="1"/>
    <col min="14079" max="14079" width="7.453125" style="2" customWidth="1"/>
    <col min="14080" max="14080" width="2.54296875" style="2" customWidth="1"/>
    <col min="14081" max="14081" width="8.54296875" style="2" customWidth="1"/>
    <col min="14082" max="14082" width="6" style="2" customWidth="1"/>
    <col min="14083" max="14083" width="8.26953125" style="2" customWidth="1"/>
    <col min="14084" max="14084" width="9.81640625" style="2" customWidth="1"/>
    <col min="14085" max="14085" width="7" style="2" bestFit="1" customWidth="1"/>
    <col min="14086" max="14090" width="9.1796875" style="2"/>
    <col min="14091" max="14091" width="9.54296875" style="2" bestFit="1" customWidth="1"/>
    <col min="14092" max="14327" width="9.1796875" style="2"/>
    <col min="14328" max="14328" width="7.1796875" style="2" customWidth="1"/>
    <col min="14329" max="14329" width="8.1796875" style="2" customWidth="1"/>
    <col min="14330" max="14330" width="7.26953125" style="2" customWidth="1"/>
    <col min="14331" max="14331" width="4.453125" style="2" customWidth="1"/>
    <col min="14332" max="14332" width="16.453125" style="2" customWidth="1"/>
    <col min="14333" max="14333" width="8.7265625" style="2" customWidth="1"/>
    <col min="14334" max="14334" width="9.54296875" style="2" customWidth="1"/>
    <col min="14335" max="14335" width="7.453125" style="2" customWidth="1"/>
    <col min="14336" max="14336" width="2.54296875" style="2" customWidth="1"/>
    <col min="14337" max="14337" width="8.54296875" style="2" customWidth="1"/>
    <col min="14338" max="14338" width="6" style="2" customWidth="1"/>
    <col min="14339" max="14339" width="8.26953125" style="2" customWidth="1"/>
    <col min="14340" max="14340" width="9.81640625" style="2" customWidth="1"/>
    <col min="14341" max="14341" width="7" style="2" bestFit="1" customWidth="1"/>
    <col min="14342" max="14346" width="9.1796875" style="2"/>
    <col min="14347" max="14347" width="9.54296875" style="2" bestFit="1" customWidth="1"/>
    <col min="14348" max="14583" width="9.1796875" style="2"/>
    <col min="14584" max="14584" width="7.1796875" style="2" customWidth="1"/>
    <col min="14585" max="14585" width="8.1796875" style="2" customWidth="1"/>
    <col min="14586" max="14586" width="7.26953125" style="2" customWidth="1"/>
    <col min="14587" max="14587" width="4.453125" style="2" customWidth="1"/>
    <col min="14588" max="14588" width="16.453125" style="2" customWidth="1"/>
    <col min="14589" max="14589" width="8.7265625" style="2" customWidth="1"/>
    <col min="14590" max="14590" width="9.54296875" style="2" customWidth="1"/>
    <col min="14591" max="14591" width="7.453125" style="2" customWidth="1"/>
    <col min="14592" max="14592" width="2.54296875" style="2" customWidth="1"/>
    <col min="14593" max="14593" width="8.54296875" style="2" customWidth="1"/>
    <col min="14594" max="14594" width="6" style="2" customWidth="1"/>
    <col min="14595" max="14595" width="8.26953125" style="2" customWidth="1"/>
    <col min="14596" max="14596" width="9.81640625" style="2" customWidth="1"/>
    <col min="14597" max="14597" width="7" style="2" bestFit="1" customWidth="1"/>
    <col min="14598" max="14602" width="9.1796875" style="2"/>
    <col min="14603" max="14603" width="9.54296875" style="2" bestFit="1" customWidth="1"/>
    <col min="14604" max="14839" width="9.1796875" style="2"/>
    <col min="14840" max="14840" width="7.1796875" style="2" customWidth="1"/>
    <col min="14841" max="14841" width="8.1796875" style="2" customWidth="1"/>
    <col min="14842" max="14842" width="7.26953125" style="2" customWidth="1"/>
    <col min="14843" max="14843" width="4.453125" style="2" customWidth="1"/>
    <col min="14844" max="14844" width="16.453125" style="2" customWidth="1"/>
    <col min="14845" max="14845" width="8.7265625" style="2" customWidth="1"/>
    <col min="14846" max="14846" width="9.54296875" style="2" customWidth="1"/>
    <col min="14847" max="14847" width="7.453125" style="2" customWidth="1"/>
    <col min="14848" max="14848" width="2.54296875" style="2" customWidth="1"/>
    <col min="14849" max="14849" width="8.54296875" style="2" customWidth="1"/>
    <col min="14850" max="14850" width="6" style="2" customWidth="1"/>
    <col min="14851" max="14851" width="8.26953125" style="2" customWidth="1"/>
    <col min="14852" max="14852" width="9.81640625" style="2" customWidth="1"/>
    <col min="14853" max="14853" width="7" style="2" bestFit="1" customWidth="1"/>
    <col min="14854" max="14858" width="9.1796875" style="2"/>
    <col min="14859" max="14859" width="9.54296875" style="2" bestFit="1" customWidth="1"/>
    <col min="14860" max="15095" width="9.1796875" style="2"/>
    <col min="15096" max="15096" width="7.1796875" style="2" customWidth="1"/>
    <col min="15097" max="15097" width="8.1796875" style="2" customWidth="1"/>
    <col min="15098" max="15098" width="7.26953125" style="2" customWidth="1"/>
    <col min="15099" max="15099" width="4.453125" style="2" customWidth="1"/>
    <col min="15100" max="15100" width="16.453125" style="2" customWidth="1"/>
    <col min="15101" max="15101" width="8.7265625" style="2" customWidth="1"/>
    <col min="15102" max="15102" width="9.54296875" style="2" customWidth="1"/>
    <col min="15103" max="15103" width="7.453125" style="2" customWidth="1"/>
    <col min="15104" max="15104" width="2.54296875" style="2" customWidth="1"/>
    <col min="15105" max="15105" width="8.54296875" style="2" customWidth="1"/>
    <col min="15106" max="15106" width="6" style="2" customWidth="1"/>
    <col min="15107" max="15107" width="8.26953125" style="2" customWidth="1"/>
    <col min="15108" max="15108" width="9.81640625" style="2" customWidth="1"/>
    <col min="15109" max="15109" width="7" style="2" bestFit="1" customWidth="1"/>
    <col min="15110" max="15114" width="9.1796875" style="2"/>
    <col min="15115" max="15115" width="9.54296875" style="2" bestFit="1" customWidth="1"/>
    <col min="15116" max="15351" width="9.1796875" style="2"/>
    <col min="15352" max="15352" width="7.1796875" style="2" customWidth="1"/>
    <col min="15353" max="15353" width="8.1796875" style="2" customWidth="1"/>
    <col min="15354" max="15354" width="7.26953125" style="2" customWidth="1"/>
    <col min="15355" max="15355" width="4.453125" style="2" customWidth="1"/>
    <col min="15356" max="15356" width="16.453125" style="2" customWidth="1"/>
    <col min="15357" max="15357" width="8.7265625" style="2" customWidth="1"/>
    <col min="15358" max="15358" width="9.54296875" style="2" customWidth="1"/>
    <col min="15359" max="15359" width="7.453125" style="2" customWidth="1"/>
    <col min="15360" max="15360" width="2.54296875" style="2" customWidth="1"/>
    <col min="15361" max="15361" width="8.54296875" style="2" customWidth="1"/>
    <col min="15362" max="15362" width="6" style="2" customWidth="1"/>
    <col min="15363" max="15363" width="8.26953125" style="2" customWidth="1"/>
    <col min="15364" max="15364" width="9.81640625" style="2" customWidth="1"/>
    <col min="15365" max="15365" width="7" style="2" bestFit="1" customWidth="1"/>
    <col min="15366" max="15370" width="9.1796875" style="2"/>
    <col min="15371" max="15371" width="9.54296875" style="2" bestFit="1" customWidth="1"/>
    <col min="15372" max="15607" width="9.1796875" style="2"/>
    <col min="15608" max="15608" width="7.1796875" style="2" customWidth="1"/>
    <col min="15609" max="15609" width="8.1796875" style="2" customWidth="1"/>
    <col min="15610" max="15610" width="7.26953125" style="2" customWidth="1"/>
    <col min="15611" max="15611" width="4.453125" style="2" customWidth="1"/>
    <col min="15612" max="15612" width="16.453125" style="2" customWidth="1"/>
    <col min="15613" max="15613" width="8.7265625" style="2" customWidth="1"/>
    <col min="15614" max="15614" width="9.54296875" style="2" customWidth="1"/>
    <col min="15615" max="15615" width="7.453125" style="2" customWidth="1"/>
    <col min="15616" max="15616" width="2.54296875" style="2" customWidth="1"/>
    <col min="15617" max="15617" width="8.54296875" style="2" customWidth="1"/>
    <col min="15618" max="15618" width="6" style="2" customWidth="1"/>
    <col min="15619" max="15619" width="8.26953125" style="2" customWidth="1"/>
    <col min="15620" max="15620" width="9.81640625" style="2" customWidth="1"/>
    <col min="15621" max="15621" width="7" style="2" bestFit="1" customWidth="1"/>
    <col min="15622" max="15626" width="9.1796875" style="2"/>
    <col min="15627" max="15627" width="9.54296875" style="2" bestFit="1" customWidth="1"/>
    <col min="15628" max="15863" width="9.1796875" style="2"/>
    <col min="15864" max="15864" width="7.1796875" style="2" customWidth="1"/>
    <col min="15865" max="15865" width="8.1796875" style="2" customWidth="1"/>
    <col min="15866" max="15866" width="7.26953125" style="2" customWidth="1"/>
    <col min="15867" max="15867" width="4.453125" style="2" customWidth="1"/>
    <col min="15868" max="15868" width="16.453125" style="2" customWidth="1"/>
    <col min="15869" max="15869" width="8.7265625" style="2" customWidth="1"/>
    <col min="15870" max="15870" width="9.54296875" style="2" customWidth="1"/>
    <col min="15871" max="15871" width="7.453125" style="2" customWidth="1"/>
    <col min="15872" max="15872" width="2.54296875" style="2" customWidth="1"/>
    <col min="15873" max="15873" width="8.54296875" style="2" customWidth="1"/>
    <col min="15874" max="15874" width="6" style="2" customWidth="1"/>
    <col min="15875" max="15875" width="8.26953125" style="2" customWidth="1"/>
    <col min="15876" max="15876" width="9.81640625" style="2" customWidth="1"/>
    <col min="15877" max="15877" width="7" style="2" bestFit="1" customWidth="1"/>
    <col min="15878" max="15882" width="9.1796875" style="2"/>
    <col min="15883" max="15883" width="9.54296875" style="2" bestFit="1" customWidth="1"/>
    <col min="15884" max="16119" width="9.1796875" style="2"/>
    <col min="16120" max="16120" width="7.1796875" style="2" customWidth="1"/>
    <col min="16121" max="16121" width="8.1796875" style="2" customWidth="1"/>
    <col min="16122" max="16122" width="7.26953125" style="2" customWidth="1"/>
    <col min="16123" max="16123" width="4.453125" style="2" customWidth="1"/>
    <col min="16124" max="16124" width="16.453125" style="2" customWidth="1"/>
    <col min="16125" max="16125" width="8.7265625" style="2" customWidth="1"/>
    <col min="16126" max="16126" width="9.54296875" style="2" customWidth="1"/>
    <col min="16127" max="16127" width="7.453125" style="2" customWidth="1"/>
    <col min="16128" max="16128" width="2.54296875" style="2" customWidth="1"/>
    <col min="16129" max="16129" width="8.54296875" style="2" customWidth="1"/>
    <col min="16130" max="16130" width="6" style="2" customWidth="1"/>
    <col min="16131" max="16131" width="8.26953125" style="2" customWidth="1"/>
    <col min="16132" max="16132" width="9.81640625" style="2" customWidth="1"/>
    <col min="16133" max="16133" width="7" style="2" bestFit="1" customWidth="1"/>
    <col min="16134" max="16138" width="9.1796875" style="2"/>
    <col min="16139" max="16139" width="9.54296875" style="2" bestFit="1" customWidth="1"/>
    <col min="16140" max="16381" width="9.1796875" style="2"/>
    <col min="16382" max="16384" width="9.1796875" style="2" customWidth="1"/>
  </cols>
  <sheetData>
    <row r="1" spans="2:20" ht="10.5" hidden="1" x14ac:dyDescent="0.25">
      <c r="B1" s="8"/>
      <c r="C1" s="8"/>
      <c r="I1" s="55" t="s">
        <v>2</v>
      </c>
      <c r="J1" s="55"/>
      <c r="K1" s="11">
        <v>0.1</v>
      </c>
      <c r="L1" s="15"/>
      <c r="M1" s="15"/>
      <c r="N1" s="15"/>
      <c r="P1" s="1" t="s">
        <v>3</v>
      </c>
      <c r="Q1" s="1" t="s">
        <v>7</v>
      </c>
      <c r="R1" s="1" t="s">
        <v>13</v>
      </c>
      <c r="T1" s="18" t="s">
        <v>16</v>
      </c>
    </row>
    <row r="2" spans="2:20" x14ac:dyDescent="0.2">
      <c r="B2" s="52"/>
      <c r="C2" s="53"/>
      <c r="D2" s="53"/>
      <c r="E2" s="54"/>
      <c r="F2" s="3"/>
      <c r="P2" s="1" t="s">
        <v>4</v>
      </c>
      <c r="Q2" s="1" t="s">
        <v>8</v>
      </c>
      <c r="R2" s="1" t="s">
        <v>14</v>
      </c>
      <c r="T2" s="17" t="s">
        <v>21</v>
      </c>
    </row>
    <row r="3" spans="2:20" ht="14.5" x14ac:dyDescent="0.25">
      <c r="B3" s="9" t="s">
        <v>1</v>
      </c>
      <c r="C3" s="9" t="s">
        <v>0</v>
      </c>
      <c r="D3" s="9" t="s">
        <v>5</v>
      </c>
      <c r="E3" s="21" t="s">
        <v>12</v>
      </c>
      <c r="G3" s="19"/>
      <c r="Q3" s="1" t="s">
        <v>9</v>
      </c>
      <c r="R3" s="1" t="s">
        <v>15</v>
      </c>
      <c r="T3" s="16"/>
    </row>
    <row r="4" spans="2:20" ht="14.5" thickBot="1" x14ac:dyDescent="0.45">
      <c r="B4" s="10">
        <v>0</v>
      </c>
      <c r="C4" s="10">
        <f>-$G$6-(($G$6*$K$1%)/365*($G$19-30))+$G$21-$G$22+(($G$6*$K$1%)/365*$G$23)</f>
        <v>-122989890.4109589</v>
      </c>
      <c r="D4" s="10">
        <f>-$G$6-(($G$6*$K$1%)/365*($G$19-30))+$G$21+(($G$6*$K$1%)/365*$G$23)</f>
        <v>-122989890.4109589</v>
      </c>
      <c r="E4" s="10">
        <f>-($G$6-$G$7)-((($G$6-$G$7)*$K$1%)/365*($G$19-30))+((($G$6-$G$7)*$K$1%)/365)</f>
        <v>-122716076.65342467</v>
      </c>
      <c r="F4" s="25"/>
      <c r="G4" s="26"/>
      <c r="T4" s="16"/>
    </row>
    <row r="5" spans="2:20" ht="15.5" x14ac:dyDescent="0.35">
      <c r="B5" s="10">
        <v>1</v>
      </c>
      <c r="C5" s="10">
        <f>IF($G$9=$Q$2,"0",IF($G$9=$Q$3,"0",IF(($G$24=$P$1),VLOOKUP(B5,$F$26:$G$50,2,TRUE),IF(B5&lt;=($G$10),$G$8,0))))</f>
        <v>1525024</v>
      </c>
      <c r="D5" s="10">
        <f>C5</f>
        <v>1525024</v>
      </c>
      <c r="E5" s="20">
        <f>C5</f>
        <v>1525024</v>
      </c>
      <c r="F5" s="56" t="s">
        <v>35</v>
      </c>
      <c r="G5" s="57"/>
      <c r="T5" s="16" t="s">
        <v>23</v>
      </c>
    </row>
    <row r="6" spans="2:20" ht="14.5" x14ac:dyDescent="0.35">
      <c r="B6" s="10">
        <v>2</v>
      </c>
      <c r="C6" s="10">
        <f>IF($G$9=$Q$2,"0",IF($G$9=$Q$3,"0",IF(($G$24=$P$1),VLOOKUP(B6,$F$26:$G$50,2,TRUE),IF(B6&lt;=($G$10),$G$8,0))))</f>
        <v>1525024</v>
      </c>
      <c r="D6" s="10">
        <f t="shared" ref="D6:D65" si="0">C6</f>
        <v>1525024</v>
      </c>
      <c r="E6" s="20">
        <f t="shared" ref="E6:E70" si="1">C6</f>
        <v>1525024</v>
      </c>
      <c r="F6" s="28" t="s">
        <v>30</v>
      </c>
      <c r="G6" s="29">
        <v>123000000</v>
      </c>
      <c r="T6" s="16"/>
    </row>
    <row r="7" spans="2:20" ht="29.5" thickBot="1" x14ac:dyDescent="0.4">
      <c r="B7" s="10">
        <v>3</v>
      </c>
      <c r="C7" s="10">
        <f>IF($G$9=$Q$3,"0",IF(($G$24=$P$1),VLOOKUP(B7,$F$26:$G$50,2,TRUE),IF(B7&lt;=($G$10),$G$8,0)))</f>
        <v>1525024</v>
      </c>
      <c r="D7" s="10">
        <f t="shared" si="0"/>
        <v>1525024</v>
      </c>
      <c r="E7" s="20">
        <f t="shared" si="1"/>
        <v>1525024</v>
      </c>
      <c r="F7" s="30" t="s">
        <v>38</v>
      </c>
      <c r="G7" s="29">
        <v>273500</v>
      </c>
      <c r="H7" s="4"/>
      <c r="J7" s="27"/>
      <c r="K7" s="27"/>
      <c r="M7" s="12" t="s">
        <v>17</v>
      </c>
      <c r="N7" s="12" t="s">
        <v>18</v>
      </c>
      <c r="O7" s="2" t="s">
        <v>19</v>
      </c>
      <c r="T7" s="16" t="s">
        <v>26</v>
      </c>
    </row>
    <row r="8" spans="2:20" ht="15.5" x14ac:dyDescent="0.35">
      <c r="B8" s="10">
        <v>4</v>
      </c>
      <c r="C8" s="10">
        <f>IF($G$9=$Q$2,"0",IF($G$9=$Q$3,"0",IF(($G$24=$P$1),VLOOKUP(B8,$F$26:$G$50,2,TRUE),IF(B8&lt;=($G$10),$G$8,0))))</f>
        <v>1525024</v>
      </c>
      <c r="D8" s="10">
        <f t="shared" si="0"/>
        <v>1525024</v>
      </c>
      <c r="E8" s="20">
        <f t="shared" si="1"/>
        <v>1525024</v>
      </c>
      <c r="F8" s="28" t="s">
        <v>31</v>
      </c>
      <c r="G8" s="29">
        <v>1525024</v>
      </c>
      <c r="H8" s="3"/>
      <c r="J8" s="56" t="s">
        <v>34</v>
      </c>
      <c r="K8" s="57"/>
      <c r="L8" s="4"/>
      <c r="M8" s="4">
        <v>19.16</v>
      </c>
      <c r="N8" s="4">
        <f>M8-K8</f>
        <v>19.16</v>
      </c>
      <c r="O8" s="4">
        <f>MROUND(K8+N8,0.05)</f>
        <v>19.150000000000002</v>
      </c>
      <c r="T8" s="16" t="s">
        <v>27</v>
      </c>
    </row>
    <row r="9" spans="2:20" ht="15.5" x14ac:dyDescent="0.35">
      <c r="B9" s="10">
        <v>5</v>
      </c>
      <c r="C9" s="10">
        <f>IF($G$9=$Q$2,"0",IF($G$9=$Q$3,"0",IF(($G$24=$P$1),VLOOKUP(B9,$F$26:$G$50,2,TRUE),IF(B9&lt;=($G$10),$G$8,0))))</f>
        <v>1525024</v>
      </c>
      <c r="D9" s="10">
        <f t="shared" si="0"/>
        <v>1525024</v>
      </c>
      <c r="E9" s="20">
        <f t="shared" si="1"/>
        <v>1525024</v>
      </c>
      <c r="F9" s="28" t="s">
        <v>6</v>
      </c>
      <c r="G9" s="29" t="s">
        <v>7</v>
      </c>
      <c r="H9" s="3"/>
      <c r="J9" s="33" t="s">
        <v>32</v>
      </c>
      <c r="K9" s="34">
        <f>IRR(D4:D125,0.01)*IF(G9=Q1,"1200",IF(G9=Q2,"400","200"))</f>
        <v>8.5019059216956627</v>
      </c>
      <c r="L9" s="4"/>
      <c r="M9" s="4">
        <v>19.600000000000001</v>
      </c>
      <c r="N9" s="4">
        <f>M9-K9</f>
        <v>11.098094078304339</v>
      </c>
      <c r="O9" s="4">
        <f t="shared" ref="O9" si="2">MROUND(K9+N9,0.05)</f>
        <v>19.600000000000001</v>
      </c>
      <c r="T9" s="16" t="s">
        <v>28</v>
      </c>
    </row>
    <row r="10" spans="2:20" ht="16" thickBot="1" x14ac:dyDescent="0.4">
      <c r="B10" s="10">
        <v>6</v>
      </c>
      <c r="C10" s="10">
        <f>IF(($G$24=$P$1),VLOOKUP(B10,$E$26:$G$50,2,TRUE),IF(B10&lt;=($G$10),$G$8,0))</f>
        <v>1525024</v>
      </c>
      <c r="D10" s="10">
        <f t="shared" si="0"/>
        <v>1525024</v>
      </c>
      <c r="E10" s="20">
        <f t="shared" si="1"/>
        <v>1525024</v>
      </c>
      <c r="F10" s="31" t="s">
        <v>33</v>
      </c>
      <c r="G10" s="32">
        <v>120</v>
      </c>
      <c r="H10" s="3"/>
      <c r="J10" s="35" t="s">
        <v>12</v>
      </c>
      <c r="K10" s="36">
        <f>IRR(E4:E125,0.01)*IF(G9=Q1,"1200",IF(G9=Q2,"400","200"))</f>
        <v>8.5536021870401768</v>
      </c>
      <c r="L10" s="4"/>
      <c r="M10" s="4" t="s">
        <v>11</v>
      </c>
      <c r="N10" s="4">
        <f>N9</f>
        <v>11.098094078304339</v>
      </c>
      <c r="O10" s="13">
        <f>MROUND(K10+N10,0.05)</f>
        <v>19.650000000000002</v>
      </c>
      <c r="T10" s="16" t="s">
        <v>29</v>
      </c>
    </row>
    <row r="11" spans="2:20" ht="11.5" x14ac:dyDescent="0.25">
      <c r="B11" s="10">
        <v>7</v>
      </c>
      <c r="C11" s="10">
        <f>IF($G$9=$Q$2,"0",IF($G$9=$Q$3,"0",IF(($G$24=$P$1),VLOOKUP(B11,$F$26:$G$50,2,TRUE),IF(B11&lt;=($G$10),$G$8,0))))</f>
        <v>1525024</v>
      </c>
      <c r="D11" s="10">
        <f t="shared" si="0"/>
        <v>1525024</v>
      </c>
      <c r="E11" s="20">
        <f t="shared" si="1"/>
        <v>1525024</v>
      </c>
      <c r="F11" s="23"/>
      <c r="G11" s="24"/>
      <c r="H11" s="4"/>
      <c r="T11" s="16"/>
    </row>
    <row r="12" spans="2:20" ht="11.5" x14ac:dyDescent="0.25">
      <c r="B12" s="10">
        <v>8</v>
      </c>
      <c r="C12" s="10">
        <f>IF($G$9=$Q$2,"0",IF($G$9=$Q$3,"0",IF(($G$24=$P$1),VLOOKUP(B12,$F$26:$G$50,2,TRUE),IF(B12&lt;=($G$10),$G$8,0))))</f>
        <v>1525024</v>
      </c>
      <c r="D12" s="10">
        <f t="shared" si="0"/>
        <v>1525024</v>
      </c>
      <c r="E12" s="20">
        <f t="shared" si="1"/>
        <v>1525024</v>
      </c>
      <c r="F12" s="23"/>
      <c r="G12" s="24"/>
      <c r="H12" s="4"/>
      <c r="T12" s="16"/>
    </row>
    <row r="13" spans="2:20" ht="12" thickBot="1" x14ac:dyDescent="0.3">
      <c r="B13" s="10">
        <v>9</v>
      </c>
      <c r="C13" s="10">
        <f>IF($G$9=$Q$3,"0",IF(($G$24=$P$1),VLOOKUP(B13,$F$26:$G$50,2,TRUE),IF(B13&lt;=($G$10),$G$8,0)))</f>
        <v>1525024</v>
      </c>
      <c r="D13" s="10">
        <f t="shared" si="0"/>
        <v>1525024</v>
      </c>
      <c r="E13" s="20">
        <f t="shared" si="1"/>
        <v>1525024</v>
      </c>
      <c r="F13" s="23"/>
      <c r="G13" s="24"/>
      <c r="H13" s="4"/>
      <c r="T13" s="16"/>
    </row>
    <row r="14" spans="2:20" ht="14.5" x14ac:dyDescent="0.35">
      <c r="B14" s="10">
        <v>10</v>
      </c>
      <c r="C14" s="10">
        <f>IF($G$9=$Q$2,"0",IF($G$9=$Q$3,"0",IF(($G$24=$P$1),VLOOKUP(B14,$F$26:$G$50,2,TRUE),IF(B14&lt;=($G$10),$G$8,0))))</f>
        <v>1525024</v>
      </c>
      <c r="D14" s="10">
        <f t="shared" si="0"/>
        <v>1525024</v>
      </c>
      <c r="E14" s="20">
        <f t="shared" si="1"/>
        <v>1525024</v>
      </c>
      <c r="F14" s="49" t="s">
        <v>36</v>
      </c>
      <c r="G14" s="50"/>
      <c r="H14" s="50"/>
      <c r="I14" s="50"/>
      <c r="J14" s="50"/>
      <c r="K14" s="51"/>
      <c r="T14" s="16" t="s">
        <v>22</v>
      </c>
    </row>
    <row r="15" spans="2:20" ht="14.5" x14ac:dyDescent="0.35">
      <c r="B15" s="10">
        <v>11</v>
      </c>
      <c r="C15" s="10">
        <f>IF($G$9=$Q$2,"0",IF($G$9=$Q$3,"0",IF(($G$24=$P$1),VLOOKUP(B15,$F$26:$G$50,2,TRUE),IF(B15&lt;=($G$10),$G$8,0))))</f>
        <v>1525024</v>
      </c>
      <c r="D15" s="10">
        <f t="shared" si="0"/>
        <v>1525024</v>
      </c>
      <c r="E15" s="20">
        <f t="shared" si="1"/>
        <v>1525024</v>
      </c>
      <c r="F15" s="37" t="s">
        <v>39</v>
      </c>
      <c r="G15" s="38"/>
      <c r="H15" s="38"/>
      <c r="I15" s="38"/>
      <c r="J15" s="38"/>
      <c r="K15" s="39"/>
      <c r="T15" s="16" t="s">
        <v>20</v>
      </c>
    </row>
    <row r="16" spans="2:20" ht="14.5" x14ac:dyDescent="0.35">
      <c r="B16" s="10">
        <v>12</v>
      </c>
      <c r="C16" s="10">
        <f>IF(($G$24=$P$1),VLOOKUP(B16,$E$26:$G$50,2,TRUE),IF(B16&lt;=($G$10),$G$8,0))</f>
        <v>1525024</v>
      </c>
      <c r="D16" s="10">
        <f t="shared" si="0"/>
        <v>1525024</v>
      </c>
      <c r="E16" s="20">
        <f t="shared" si="1"/>
        <v>1525024</v>
      </c>
      <c r="F16" s="37" t="s">
        <v>40</v>
      </c>
      <c r="G16" s="38"/>
      <c r="H16" s="38"/>
      <c r="I16" s="38"/>
      <c r="J16" s="38"/>
      <c r="K16" s="39"/>
      <c r="T16" s="16"/>
    </row>
    <row r="17" spans="2:20" ht="14.5" x14ac:dyDescent="0.35">
      <c r="B17" s="10">
        <v>13</v>
      </c>
      <c r="C17" s="10">
        <f>IF($G$9=$Q$2,"0",IF($G$9=$Q$3,"0",IF(($G$24=$P$1),VLOOKUP(B17,$F$26:$G$50,2,TRUE),IF(B17&lt;=($G$10),$G$8,0))))</f>
        <v>1525024</v>
      </c>
      <c r="D17" s="10">
        <f t="shared" si="0"/>
        <v>1525024</v>
      </c>
      <c r="E17" s="20">
        <f t="shared" si="1"/>
        <v>1525024</v>
      </c>
      <c r="F17" s="43" t="s">
        <v>43</v>
      </c>
      <c r="G17" s="44"/>
      <c r="H17" s="44"/>
      <c r="I17" s="44"/>
      <c r="J17" s="44"/>
      <c r="K17" s="45"/>
      <c r="Q17" s="5"/>
      <c r="R17" s="5"/>
      <c r="S17" s="5"/>
      <c r="T17" s="16"/>
    </row>
    <row r="18" spans="2:20" ht="28" customHeight="1" x14ac:dyDescent="0.35">
      <c r="B18" s="10">
        <v>14</v>
      </c>
      <c r="C18" s="10">
        <f>IF($G$9=$Q$2,"0",IF($G$9=$Q$3,"0",IF(($G$24=$P$1),VLOOKUP(B18,$F$26:$G$50,2,TRUE),IF(B18&lt;=($G$10),$G$8,0))))</f>
        <v>1525024</v>
      </c>
      <c r="D18" s="10">
        <f t="shared" si="0"/>
        <v>1525024</v>
      </c>
      <c r="E18" s="20">
        <f t="shared" si="1"/>
        <v>1525024</v>
      </c>
      <c r="F18" s="37" t="s">
        <v>41</v>
      </c>
      <c r="G18" s="38"/>
      <c r="H18" s="38"/>
      <c r="I18" s="38"/>
      <c r="J18" s="38"/>
      <c r="K18" s="39"/>
      <c r="Q18" s="5"/>
      <c r="R18" s="5"/>
      <c r="S18" s="5"/>
      <c r="T18" s="16"/>
    </row>
    <row r="19" spans="2:20" ht="14.5" x14ac:dyDescent="0.35">
      <c r="B19" s="10">
        <v>15</v>
      </c>
      <c r="C19" s="10">
        <f>IF($G$9=$Q$3,"0",IF(($G$24=$P$1),VLOOKUP(B19,$F$26:$G$50,2,TRUE),IF(B19&lt;=($G$10),$G$8,0)))</f>
        <v>1525024</v>
      </c>
      <c r="D19" s="10">
        <f t="shared" si="0"/>
        <v>1525024</v>
      </c>
      <c r="E19" s="20">
        <f t="shared" si="1"/>
        <v>1525024</v>
      </c>
      <c r="F19" s="37" t="s">
        <v>37</v>
      </c>
      <c r="G19" s="38"/>
      <c r="H19" s="38"/>
      <c r="I19" s="38"/>
      <c r="J19" s="38"/>
      <c r="K19" s="39"/>
      <c r="Q19" s="6"/>
      <c r="R19" s="6"/>
      <c r="S19" s="6"/>
      <c r="T19" s="16" t="s">
        <v>22</v>
      </c>
    </row>
    <row r="20" spans="2:20" ht="44.5" customHeight="1" x14ac:dyDescent="0.35">
      <c r="B20" s="10"/>
      <c r="C20" s="10"/>
      <c r="D20" s="10"/>
      <c r="E20" s="20"/>
      <c r="F20" s="46" t="s">
        <v>42</v>
      </c>
      <c r="G20" s="47"/>
      <c r="H20" s="47"/>
      <c r="I20" s="47"/>
      <c r="J20" s="47"/>
      <c r="K20" s="48"/>
      <c r="Q20" s="6"/>
      <c r="R20" s="6"/>
      <c r="S20" s="6"/>
      <c r="T20" s="16"/>
    </row>
    <row r="21" spans="2:20" ht="222" customHeight="1" thickBot="1" x14ac:dyDescent="0.25">
      <c r="B21" s="10">
        <v>16</v>
      </c>
      <c r="C21" s="10">
        <f>IF($G$9=$Q$2,"0",IF($G$9=$Q$3,"0",IF(($G$24=$P$1),VLOOKUP(B21,$F$26:$G$50,2,TRUE),IF(B21&lt;=($G$10),$G$8,0))))</f>
        <v>1525024</v>
      </c>
      <c r="D21" s="10">
        <f t="shared" si="0"/>
        <v>1525024</v>
      </c>
      <c r="E21" s="20">
        <f t="shared" si="1"/>
        <v>1525024</v>
      </c>
      <c r="F21" s="40" t="s">
        <v>44</v>
      </c>
      <c r="G21" s="41"/>
      <c r="H21" s="41"/>
      <c r="I21" s="41"/>
      <c r="J21" s="41"/>
      <c r="K21" s="42"/>
      <c r="Q21" s="6"/>
      <c r="R21" s="6"/>
      <c r="S21" s="6"/>
      <c r="T21" s="16" t="s">
        <v>25</v>
      </c>
    </row>
    <row r="22" spans="2:20" x14ac:dyDescent="0.2">
      <c r="B22" s="10">
        <v>17</v>
      </c>
      <c r="C22" s="10">
        <f>IF($G$9=$Q$2,"0",IF($G$9=$Q$3,"0",IF(($G$24=$P$1),VLOOKUP(B22,$F$26:$G$50,2,TRUE),IF(B22&lt;=($G$10),$G$8,0))))</f>
        <v>1525024</v>
      </c>
      <c r="D22" s="10">
        <f t="shared" si="0"/>
        <v>1525024</v>
      </c>
      <c r="E22" s="20">
        <f t="shared" si="1"/>
        <v>1525024</v>
      </c>
      <c r="G22" s="15"/>
      <c r="H22" s="3"/>
      <c r="Q22" s="5"/>
      <c r="R22" s="5"/>
      <c r="S22" s="5"/>
      <c r="T22" s="16" t="s">
        <v>10</v>
      </c>
    </row>
    <row r="23" spans="2:20" x14ac:dyDescent="0.2">
      <c r="B23" s="10">
        <v>18</v>
      </c>
      <c r="C23" s="10">
        <f>IF(($G$24=$P$1),VLOOKUP(B23,$E$26:$G$50,2,TRUE),IF(B23&lt;=($G$10),$G$8,0))</f>
        <v>1525024</v>
      </c>
      <c r="D23" s="10">
        <f t="shared" si="0"/>
        <v>1525024</v>
      </c>
      <c r="E23" s="20">
        <f t="shared" si="1"/>
        <v>1525024</v>
      </c>
      <c r="Q23" s="6"/>
      <c r="R23" s="6"/>
      <c r="S23" s="6"/>
      <c r="T23" s="16" t="s">
        <v>22</v>
      </c>
    </row>
    <row r="24" spans="2:20" x14ac:dyDescent="0.2">
      <c r="B24" s="10">
        <v>19</v>
      </c>
      <c r="C24" s="10">
        <f>IF($G$9=$Q$2,"0",IF($G$9=$Q$3,"0",IF(($G$24=$P$1),VLOOKUP(B24,$F$26:$G$50,2,TRUE),IF(B24&lt;=($G$10),$G$8,0))))</f>
        <v>1525024</v>
      </c>
      <c r="D24" s="10">
        <f t="shared" si="0"/>
        <v>1525024</v>
      </c>
      <c r="E24" s="20">
        <f t="shared" si="1"/>
        <v>1525024</v>
      </c>
      <c r="G24" s="15"/>
      <c r="H24" s="3"/>
      <c r="T24" s="16" t="s">
        <v>24</v>
      </c>
    </row>
    <row r="25" spans="2:20" x14ac:dyDescent="0.2">
      <c r="B25" s="10">
        <v>20</v>
      </c>
      <c r="C25" s="10">
        <f>IF($G$9=$Q$2,"0",IF($G$9=$Q$3,"0",IF(($G$24=$P$1),VLOOKUP(B25,$F$26:$G$50,2,TRUE),IF(B25&lt;=($G$10),$G$8,0))))</f>
        <v>1525024</v>
      </c>
      <c r="D25" s="10">
        <f t="shared" si="0"/>
        <v>1525024</v>
      </c>
      <c r="E25" s="20">
        <f t="shared" si="1"/>
        <v>1525024</v>
      </c>
      <c r="T25" s="16"/>
    </row>
    <row r="26" spans="2:20" x14ac:dyDescent="0.2">
      <c r="B26" s="10">
        <v>21</v>
      </c>
      <c r="C26" s="10">
        <f>IF($G$9=$Q$3,"0",IF(($G$24=$P$1),VLOOKUP(B26,$F$26:$G$50,2,TRUE),IF(B26&lt;=($G$10),$G$8,0)))</f>
        <v>1525024</v>
      </c>
      <c r="D26" s="10">
        <f t="shared" si="0"/>
        <v>1525024</v>
      </c>
      <c r="E26" s="20">
        <f t="shared" si="1"/>
        <v>1525024</v>
      </c>
      <c r="F26" s="22"/>
      <c r="G26" s="15"/>
      <c r="H26" s="3"/>
      <c r="T26" s="16"/>
    </row>
    <row r="27" spans="2:20" x14ac:dyDescent="0.2">
      <c r="B27" s="10">
        <v>22</v>
      </c>
      <c r="C27" s="10">
        <f>IF($G$9=$Q$2,"0",IF($G$9=$Q$3,"0",IF(($G$24=$P$1),VLOOKUP(B27,$F$26:$G$50,2,TRUE),IF(B27&lt;=($G$10),$G$8,0))))</f>
        <v>1525024</v>
      </c>
      <c r="D27" s="10">
        <f t="shared" si="0"/>
        <v>1525024</v>
      </c>
      <c r="E27" s="20">
        <f t="shared" si="1"/>
        <v>1525024</v>
      </c>
      <c r="F27" s="15"/>
      <c r="G27" s="15"/>
      <c r="H27" s="3"/>
      <c r="T27" s="16"/>
    </row>
    <row r="28" spans="2:20" x14ac:dyDescent="0.2">
      <c r="B28" s="10">
        <v>23</v>
      </c>
      <c r="C28" s="10">
        <f>IF($G$9=$Q$2,"0",IF($G$9=$Q$3,"0",IF(($G$24=$P$1),VLOOKUP(B28,$F$26:$G$50,2,TRUE),IF(B28&lt;=($G$10),$G$8,0))))</f>
        <v>1525024</v>
      </c>
      <c r="D28" s="10">
        <f t="shared" si="0"/>
        <v>1525024</v>
      </c>
      <c r="E28" s="20">
        <f t="shared" si="1"/>
        <v>1525024</v>
      </c>
      <c r="F28" s="15"/>
      <c r="G28" s="15"/>
      <c r="H28" s="3"/>
      <c r="T28" s="16"/>
    </row>
    <row r="29" spans="2:20" x14ac:dyDescent="0.2">
      <c r="B29" s="10">
        <v>24</v>
      </c>
      <c r="C29" s="10">
        <f>IF(($G$24=$P$1),VLOOKUP(B29,$E$26:$G$50,2,TRUE),IF(B29&lt;=($G$10),$G$8,0))</f>
        <v>1525024</v>
      </c>
      <c r="D29" s="10">
        <f t="shared" si="0"/>
        <v>1525024</v>
      </c>
      <c r="E29" s="20">
        <f t="shared" si="1"/>
        <v>1525024</v>
      </c>
      <c r="F29" s="15"/>
      <c r="G29" s="15"/>
      <c r="H29" s="3"/>
      <c r="T29" s="16"/>
    </row>
    <row r="30" spans="2:20" x14ac:dyDescent="0.2">
      <c r="B30" s="10">
        <v>25</v>
      </c>
      <c r="C30" s="10">
        <f>IF($G$9=$Q$2,"0",IF($G$9=$Q$3,"0",IF(($G$24=$P$1),VLOOKUP(B30,$F$26:$G$50,2,TRUE),IF(B30&lt;=($G$10),$G$8,0))))</f>
        <v>1525024</v>
      </c>
      <c r="D30" s="10">
        <f t="shared" si="0"/>
        <v>1525024</v>
      </c>
      <c r="E30" s="20">
        <f t="shared" si="1"/>
        <v>1525024</v>
      </c>
      <c r="F30" s="15"/>
      <c r="G30" s="15"/>
      <c r="H30" s="3"/>
      <c r="T30" s="16"/>
    </row>
    <row r="31" spans="2:20" x14ac:dyDescent="0.2">
      <c r="B31" s="10">
        <v>26</v>
      </c>
      <c r="C31" s="10">
        <f>IF($G$9=$Q$2,"0",IF($G$9=$Q$3,"0",IF(($G$24=$P$1),VLOOKUP(B31,$F$26:$G$50,2,TRUE),IF(B31&lt;=($G$10),$G$8,0))))</f>
        <v>1525024</v>
      </c>
      <c r="D31" s="10">
        <f t="shared" si="0"/>
        <v>1525024</v>
      </c>
      <c r="E31" s="20">
        <f t="shared" si="1"/>
        <v>1525024</v>
      </c>
      <c r="F31" s="15"/>
      <c r="G31" s="15"/>
      <c r="H31" s="3"/>
      <c r="T31" s="16"/>
    </row>
    <row r="32" spans="2:20" x14ac:dyDescent="0.2">
      <c r="B32" s="10">
        <v>27</v>
      </c>
      <c r="C32" s="10">
        <f>IF($G$9=$Q$3,"0",IF(($G$24=$P$1),VLOOKUP(B32,$F$26:$G$50,2,TRUE),IF(B32&lt;=($G$10),$G$8,0)))</f>
        <v>1525024</v>
      </c>
      <c r="D32" s="10">
        <f t="shared" si="0"/>
        <v>1525024</v>
      </c>
      <c r="E32" s="20">
        <f t="shared" si="1"/>
        <v>1525024</v>
      </c>
      <c r="G32" s="15"/>
      <c r="H32" s="3"/>
      <c r="T32" s="16"/>
    </row>
    <row r="33" spans="2:20" x14ac:dyDescent="0.2">
      <c r="B33" s="10">
        <v>28</v>
      </c>
      <c r="C33" s="10">
        <f>IF($G$9=$Q$2,"0",IF($G$9=$Q$3,"0",IF(($G$24=$P$1),VLOOKUP(B33,$F$26:$G$50,2,TRUE),IF(B33&lt;=($G$10),$G$8,0))))</f>
        <v>1525024</v>
      </c>
      <c r="D33" s="10">
        <f t="shared" si="0"/>
        <v>1525024</v>
      </c>
      <c r="E33" s="20">
        <f t="shared" si="1"/>
        <v>1525024</v>
      </c>
      <c r="G33" s="15"/>
      <c r="H33" s="3"/>
      <c r="T33" s="16"/>
    </row>
    <row r="34" spans="2:20" x14ac:dyDescent="0.2">
      <c r="B34" s="10">
        <v>29</v>
      </c>
      <c r="C34" s="10">
        <f>IF($G$9=$Q$2,"0",IF($G$9=$Q$3,"0",IF(($G$24=$P$1),VLOOKUP(B34,$F$26:$G$50,2,TRUE),IF(B34&lt;=($G$10),$G$8,0))))</f>
        <v>1525024</v>
      </c>
      <c r="D34" s="10">
        <f t="shared" si="0"/>
        <v>1525024</v>
      </c>
      <c r="E34" s="20">
        <f t="shared" si="1"/>
        <v>1525024</v>
      </c>
      <c r="G34" s="15"/>
      <c r="H34" s="3"/>
      <c r="T34" s="16"/>
    </row>
    <row r="35" spans="2:20" x14ac:dyDescent="0.2">
      <c r="B35" s="10">
        <v>30</v>
      </c>
      <c r="C35" s="10">
        <f>IF(($G$24=$P$1),VLOOKUP(B35,$E$26:$G$50,2,TRUE),IF(B35&lt;=($G$10),$G$8,0))</f>
        <v>1525024</v>
      </c>
      <c r="D35" s="10">
        <f t="shared" si="0"/>
        <v>1525024</v>
      </c>
      <c r="E35" s="20">
        <f t="shared" si="1"/>
        <v>1525024</v>
      </c>
      <c r="G35" s="15"/>
      <c r="H35" s="3"/>
      <c r="T35" s="16"/>
    </row>
    <row r="36" spans="2:20" x14ac:dyDescent="0.2">
      <c r="B36" s="10">
        <v>31</v>
      </c>
      <c r="C36" s="10">
        <f>IF($G$9=$Q$2,"0",IF($G$9=$Q$3,"0",IF(($G$24=$P$1),VLOOKUP(B36,$F$26:$G$50,2,TRUE),IF(B36&lt;=($G$10),$G$8,0))))</f>
        <v>1525024</v>
      </c>
      <c r="D36" s="10">
        <f t="shared" si="0"/>
        <v>1525024</v>
      </c>
      <c r="E36" s="20">
        <f t="shared" si="1"/>
        <v>1525024</v>
      </c>
      <c r="G36" s="15"/>
      <c r="H36" s="3"/>
      <c r="T36" s="16"/>
    </row>
    <row r="37" spans="2:20" x14ac:dyDescent="0.2">
      <c r="B37" s="10">
        <v>32</v>
      </c>
      <c r="C37" s="10">
        <f>IF($G$9=$Q$2,"0",IF($G$9=$Q$3,"0",IF(($G$24=$P$1),VLOOKUP(B37,$F$26:$G$50,2,TRUE),IF(B37&lt;=($G$10),$G$8,0))))</f>
        <v>1525024</v>
      </c>
      <c r="D37" s="10">
        <f t="shared" si="0"/>
        <v>1525024</v>
      </c>
      <c r="E37" s="20">
        <f t="shared" si="1"/>
        <v>1525024</v>
      </c>
      <c r="G37" s="15"/>
      <c r="H37" s="3"/>
      <c r="T37" s="16"/>
    </row>
    <row r="38" spans="2:20" x14ac:dyDescent="0.2">
      <c r="B38" s="10">
        <v>33</v>
      </c>
      <c r="C38" s="10">
        <f>IF($G$9=$Q$3,"0",IF(($G$24=$P$1),VLOOKUP(B38,$F$26:$G$50,2,TRUE),IF(B38&lt;=($G$10),$G$8,0)))</f>
        <v>1525024</v>
      </c>
      <c r="D38" s="10">
        <f t="shared" si="0"/>
        <v>1525024</v>
      </c>
      <c r="E38" s="20">
        <f t="shared" si="1"/>
        <v>1525024</v>
      </c>
      <c r="G38" s="15"/>
    </row>
    <row r="39" spans="2:20" x14ac:dyDescent="0.2">
      <c r="B39" s="10">
        <v>34</v>
      </c>
      <c r="C39" s="10">
        <f>IF($G$9=$Q$2,"0",IF($G$9=$Q$3,"0",IF(($G$24=$P$1),VLOOKUP(B39,$F$26:$G$50,2,TRUE),IF(B39&lt;=($G$10),$G$8,0))))</f>
        <v>1525024</v>
      </c>
      <c r="D39" s="10">
        <f t="shared" si="0"/>
        <v>1525024</v>
      </c>
      <c r="E39" s="20">
        <f t="shared" si="1"/>
        <v>1525024</v>
      </c>
      <c r="G39" s="15"/>
    </row>
    <row r="40" spans="2:20" x14ac:dyDescent="0.2">
      <c r="B40" s="10">
        <v>35</v>
      </c>
      <c r="C40" s="10">
        <f>IF($G$9=$Q$2,"0",IF($G$9=$Q$3,"0",IF(($G$24=$P$1),VLOOKUP(B40,$F$26:$G$50,2,TRUE),IF(B40&lt;=($G$10),$G$8,0))))</f>
        <v>1525024</v>
      </c>
      <c r="D40" s="10">
        <f t="shared" si="0"/>
        <v>1525024</v>
      </c>
      <c r="E40" s="20">
        <f t="shared" si="1"/>
        <v>1525024</v>
      </c>
      <c r="G40" s="15"/>
    </row>
    <row r="41" spans="2:20" x14ac:dyDescent="0.2">
      <c r="B41" s="10">
        <v>36</v>
      </c>
      <c r="C41" s="10">
        <f>IF(($G$24=$P$1),VLOOKUP(B41,$E$26:$G$50,2,TRUE),IF(B41&lt;=($G$10),$G$8,0))</f>
        <v>1525024</v>
      </c>
      <c r="D41" s="10">
        <f t="shared" si="0"/>
        <v>1525024</v>
      </c>
      <c r="E41" s="20">
        <f t="shared" si="1"/>
        <v>1525024</v>
      </c>
      <c r="G41" s="15"/>
    </row>
    <row r="42" spans="2:20" x14ac:dyDescent="0.2">
      <c r="B42" s="10">
        <v>37</v>
      </c>
      <c r="C42" s="10">
        <f>IF($G$9=$Q$2,"0",IF($G$9=$Q$3,"0",IF(($G$24=$P$1),VLOOKUP(B42,$F$26:$G$50,2,TRUE),IF(B42&lt;=($G$10),$G$8,0))))</f>
        <v>1525024</v>
      </c>
      <c r="D42" s="10">
        <f t="shared" si="0"/>
        <v>1525024</v>
      </c>
      <c r="E42" s="20">
        <f t="shared" si="1"/>
        <v>1525024</v>
      </c>
      <c r="G42" s="15"/>
    </row>
    <row r="43" spans="2:20" x14ac:dyDescent="0.2">
      <c r="B43" s="10">
        <v>38</v>
      </c>
      <c r="C43" s="10">
        <f>IF($G$9=$Q$2,"0",IF($G$9=$Q$3,"0",IF(($G$24=$P$1),VLOOKUP(B43,$F$26:$G$50,2,TRUE),IF(B43&lt;=($G$10),$G$8,0))))</f>
        <v>1525024</v>
      </c>
      <c r="D43" s="10">
        <f t="shared" si="0"/>
        <v>1525024</v>
      </c>
      <c r="E43" s="20">
        <f t="shared" si="1"/>
        <v>1525024</v>
      </c>
      <c r="G43" s="15"/>
    </row>
    <row r="44" spans="2:20" x14ac:dyDescent="0.2">
      <c r="B44" s="10">
        <v>39</v>
      </c>
      <c r="C44" s="10">
        <f>IF($G$9=$Q$3,"0",IF(($G$24=$P$1),VLOOKUP(B44,$F$26:$G$50,2,TRUE),IF(B44&lt;=($G$10),$G$8,0)))</f>
        <v>1525024</v>
      </c>
      <c r="D44" s="10">
        <f t="shared" si="0"/>
        <v>1525024</v>
      </c>
      <c r="E44" s="20">
        <f t="shared" si="1"/>
        <v>1525024</v>
      </c>
      <c r="G44" s="15"/>
    </row>
    <row r="45" spans="2:20" x14ac:dyDescent="0.2">
      <c r="B45" s="10">
        <v>40</v>
      </c>
      <c r="C45" s="10">
        <f>IF($G$9=$Q$2,"0",IF($G$9=$Q$3,"0",IF(($G$24=$P$1),VLOOKUP(B45,$F$26:$G$50,2,TRUE),IF(B45&lt;=($G$10),$G$8,0))))</f>
        <v>1525024</v>
      </c>
      <c r="D45" s="10">
        <f t="shared" si="0"/>
        <v>1525024</v>
      </c>
      <c r="E45" s="20">
        <f t="shared" si="1"/>
        <v>1525024</v>
      </c>
      <c r="G45" s="15"/>
    </row>
    <row r="46" spans="2:20" x14ac:dyDescent="0.2">
      <c r="B46" s="10">
        <v>41</v>
      </c>
      <c r="C46" s="10">
        <f>IF($G$9=$Q$2,"0",IF($G$9=$Q$3,"0",IF(($G$24=$P$1),VLOOKUP(B46,$F$26:$G$50,2,TRUE),IF(B46&lt;=($G$10),$G$8,0))))</f>
        <v>1525024</v>
      </c>
      <c r="D46" s="10">
        <f t="shared" si="0"/>
        <v>1525024</v>
      </c>
      <c r="E46" s="20">
        <f t="shared" si="1"/>
        <v>1525024</v>
      </c>
      <c r="G46" s="15"/>
    </row>
    <row r="47" spans="2:20" x14ac:dyDescent="0.2">
      <c r="B47" s="10">
        <v>42</v>
      </c>
      <c r="C47" s="10">
        <f>IF(($G$24=$P$1),VLOOKUP(B47,$E$26:$G$50,2,TRUE),IF(B47&lt;=($G$10),$G$8,0))</f>
        <v>1525024</v>
      </c>
      <c r="D47" s="10">
        <f t="shared" si="0"/>
        <v>1525024</v>
      </c>
      <c r="E47" s="20">
        <f t="shared" si="1"/>
        <v>1525024</v>
      </c>
      <c r="G47" s="15"/>
    </row>
    <row r="48" spans="2:20" x14ac:dyDescent="0.2">
      <c r="B48" s="10">
        <v>43</v>
      </c>
      <c r="C48" s="10">
        <f>IF($G$9=$Q$2,"0",IF($G$9=$Q$3,"0",IF(($G$24=$P$1),VLOOKUP(B48,$F$26:$G$50,2,TRUE),IF(B48&lt;=($G$10),$G$8,0))))</f>
        <v>1525024</v>
      </c>
      <c r="D48" s="10">
        <f t="shared" si="0"/>
        <v>1525024</v>
      </c>
      <c r="E48" s="20">
        <f t="shared" si="1"/>
        <v>1525024</v>
      </c>
      <c r="G48" s="15"/>
    </row>
    <row r="49" spans="2:7" x14ac:dyDescent="0.2">
      <c r="B49" s="10">
        <v>44</v>
      </c>
      <c r="C49" s="10">
        <f>IF($G$9=$Q$2,"0",IF($G$9=$Q$3,"0",IF(($G$24=$P$1),VLOOKUP(B49,$F$26:$G$50,2,TRUE),IF(B49&lt;=($G$10),$G$8,0))))</f>
        <v>1525024</v>
      </c>
      <c r="D49" s="10">
        <f t="shared" si="0"/>
        <v>1525024</v>
      </c>
      <c r="E49" s="20">
        <f t="shared" si="1"/>
        <v>1525024</v>
      </c>
      <c r="G49" s="15"/>
    </row>
    <row r="50" spans="2:7" x14ac:dyDescent="0.2">
      <c r="B50" s="10">
        <v>45</v>
      </c>
      <c r="C50" s="10">
        <f>IF($G$9=$Q$3,"0",IF(($G$24=$P$1),VLOOKUP(B50,$F$26:$G$50,2,TRUE),IF(B50&lt;=($G$10),$G$8,0)))</f>
        <v>1525024</v>
      </c>
      <c r="D50" s="10">
        <f t="shared" si="0"/>
        <v>1525024</v>
      </c>
      <c r="E50" s="10">
        <f t="shared" si="1"/>
        <v>1525024</v>
      </c>
    </row>
    <row r="51" spans="2:7" x14ac:dyDescent="0.2">
      <c r="B51" s="10">
        <v>46</v>
      </c>
      <c r="C51" s="10">
        <f>IF($G$9=$Q$2,"0",IF($G$9=$Q$3,"0",IF(($G$24=$P$1),VLOOKUP(B51,$F$26:$G$50,2,TRUE),IF(B51&lt;=($G$10),$G$8,0))))</f>
        <v>1525024</v>
      </c>
      <c r="D51" s="10">
        <f t="shared" si="0"/>
        <v>1525024</v>
      </c>
      <c r="E51" s="10">
        <f t="shared" si="1"/>
        <v>1525024</v>
      </c>
    </row>
    <row r="52" spans="2:7" x14ac:dyDescent="0.2">
      <c r="B52" s="10">
        <v>47</v>
      </c>
      <c r="C52" s="10">
        <f>IF($G$9=$Q$2,"0",IF($G$9=$Q$3,"0",IF(($G$24=$P$1),VLOOKUP(B52,$F$26:$G$50,2,TRUE),IF(B52&lt;=($G$10),$G$8,0))))</f>
        <v>1525024</v>
      </c>
      <c r="D52" s="10">
        <f t="shared" si="0"/>
        <v>1525024</v>
      </c>
      <c r="E52" s="10">
        <f t="shared" si="1"/>
        <v>1525024</v>
      </c>
    </row>
    <row r="53" spans="2:7" x14ac:dyDescent="0.2">
      <c r="B53" s="10">
        <v>48</v>
      </c>
      <c r="C53" s="10">
        <f>IF(($G$24=$P$1),VLOOKUP(B53,$E$26:$G$50,2,TRUE),IF(B53&lt;=($G$10),$G$8,0))</f>
        <v>1525024</v>
      </c>
      <c r="D53" s="10">
        <f t="shared" si="0"/>
        <v>1525024</v>
      </c>
      <c r="E53" s="10">
        <f t="shared" si="1"/>
        <v>1525024</v>
      </c>
    </row>
    <row r="54" spans="2:7" x14ac:dyDescent="0.2">
      <c r="B54" s="10">
        <v>49</v>
      </c>
      <c r="C54" s="10">
        <f>IF($G$9=$Q$2,"0",IF($G$9=$Q$3,"0",IF(($G$24=$P$1),VLOOKUP(B54,$F$26:$G$50,2,TRUE),IF(B54&lt;=($G$10),$G$8,0))))</f>
        <v>1525024</v>
      </c>
      <c r="D54" s="10">
        <f t="shared" si="0"/>
        <v>1525024</v>
      </c>
      <c r="E54" s="10">
        <f t="shared" si="1"/>
        <v>1525024</v>
      </c>
    </row>
    <row r="55" spans="2:7" x14ac:dyDescent="0.2">
      <c r="B55" s="10">
        <v>50</v>
      </c>
      <c r="C55" s="10">
        <f>IF($G$9=$Q$2,"0",IF($G$9=$Q$3,"0",IF(($G$24=$P$1),VLOOKUP(B55,$F$26:$G$50,2,TRUE),IF(B55&lt;=($G$10),$G$8,0))))</f>
        <v>1525024</v>
      </c>
      <c r="D55" s="10">
        <f t="shared" si="0"/>
        <v>1525024</v>
      </c>
      <c r="E55" s="10">
        <f t="shared" si="1"/>
        <v>1525024</v>
      </c>
    </row>
    <row r="56" spans="2:7" x14ac:dyDescent="0.2">
      <c r="B56" s="10">
        <v>51</v>
      </c>
      <c r="C56" s="10">
        <f>IF($G$9=$Q$3,"0",IF(($G$24=$P$1),VLOOKUP(B56,$F$26:$G$50,2,TRUE),IF(B56&lt;=($G$10),$G$8,0)))</f>
        <v>1525024</v>
      </c>
      <c r="D56" s="10">
        <f t="shared" si="0"/>
        <v>1525024</v>
      </c>
      <c r="E56" s="10">
        <f t="shared" si="1"/>
        <v>1525024</v>
      </c>
    </row>
    <row r="57" spans="2:7" x14ac:dyDescent="0.2">
      <c r="B57" s="10">
        <v>52</v>
      </c>
      <c r="C57" s="10">
        <f>IF($G$9=$Q$2,"0",IF($G$9=$Q$3,"0",IF(($G$24=$P$1),VLOOKUP(B57,$F$26:$G$50,2,TRUE),IF(B57&lt;=($G$10),$G$8,0))))</f>
        <v>1525024</v>
      </c>
      <c r="D57" s="10">
        <f t="shared" si="0"/>
        <v>1525024</v>
      </c>
      <c r="E57" s="10">
        <f t="shared" si="1"/>
        <v>1525024</v>
      </c>
    </row>
    <row r="58" spans="2:7" x14ac:dyDescent="0.2">
      <c r="B58" s="10">
        <v>53</v>
      </c>
      <c r="C58" s="10">
        <f>IF($G$9=$Q$2,"0",IF($G$9=$Q$3,"0",IF(($G$24=$P$1),VLOOKUP(B58,$F$26:$G$50,2,TRUE),IF(B58&lt;=($G$10),$G$8,0))))</f>
        <v>1525024</v>
      </c>
      <c r="D58" s="10">
        <f t="shared" si="0"/>
        <v>1525024</v>
      </c>
      <c r="E58" s="10">
        <f t="shared" si="1"/>
        <v>1525024</v>
      </c>
    </row>
    <row r="59" spans="2:7" x14ac:dyDescent="0.2">
      <c r="B59" s="10">
        <v>54</v>
      </c>
      <c r="C59" s="10">
        <f>IF(($G$24=$P$1),VLOOKUP(B59,$E$26:$G$50,2,TRUE),IF(B59&lt;=($G$10),$G$8,0))</f>
        <v>1525024</v>
      </c>
      <c r="D59" s="10">
        <f t="shared" si="0"/>
        <v>1525024</v>
      </c>
      <c r="E59" s="10">
        <f t="shared" si="1"/>
        <v>1525024</v>
      </c>
    </row>
    <row r="60" spans="2:7" x14ac:dyDescent="0.2">
      <c r="B60" s="10">
        <v>55</v>
      </c>
      <c r="C60" s="10">
        <f>IF($G$9=$Q$2,"0",IF($G$9=$Q$3,"0",IF(($G$24=$P$1),VLOOKUP(B60,$F$26:$G$50,2,TRUE),IF(B60&lt;=($G$10),$G$8,0))))</f>
        <v>1525024</v>
      </c>
      <c r="D60" s="10">
        <f t="shared" si="0"/>
        <v>1525024</v>
      </c>
      <c r="E60" s="10">
        <f t="shared" si="1"/>
        <v>1525024</v>
      </c>
    </row>
    <row r="61" spans="2:7" x14ac:dyDescent="0.2">
      <c r="B61" s="10">
        <v>56</v>
      </c>
      <c r="C61" s="10">
        <f>IF($G$9=$Q$2,"0",IF($G$9=$Q$3,"0",IF(($G$24=$P$1),VLOOKUP(B61,$F$26:$G$50,2,TRUE),IF(B61&lt;=($G$10),$G$8,0))))</f>
        <v>1525024</v>
      </c>
      <c r="D61" s="10">
        <f t="shared" si="0"/>
        <v>1525024</v>
      </c>
      <c r="E61" s="10">
        <f t="shared" si="1"/>
        <v>1525024</v>
      </c>
    </row>
    <row r="62" spans="2:7" x14ac:dyDescent="0.2">
      <c r="B62" s="10">
        <v>57</v>
      </c>
      <c r="C62" s="10">
        <f>IF($G$9=$Q$3,"0",IF(($G$24=$P$1),VLOOKUP(B62,$F$26:$G$50,2,TRUE),IF(B62&lt;=($G$10),$G$8,0)))</f>
        <v>1525024</v>
      </c>
      <c r="D62" s="10">
        <f t="shared" si="0"/>
        <v>1525024</v>
      </c>
      <c r="E62" s="10">
        <f t="shared" si="1"/>
        <v>1525024</v>
      </c>
    </row>
    <row r="63" spans="2:7" x14ac:dyDescent="0.2">
      <c r="B63" s="10">
        <v>58</v>
      </c>
      <c r="C63" s="10">
        <f>IF($G$9=$Q$2,"0",IF($G$9=$Q$3,"0",IF(($G$24=$P$1),VLOOKUP(B63,$F$26:$G$50,2,TRUE),IF(B63&lt;=($G$10),$G$8,0))))</f>
        <v>1525024</v>
      </c>
      <c r="D63" s="10">
        <f t="shared" si="0"/>
        <v>1525024</v>
      </c>
      <c r="E63" s="10">
        <f t="shared" si="1"/>
        <v>1525024</v>
      </c>
    </row>
    <row r="64" spans="2:7" x14ac:dyDescent="0.2">
      <c r="B64" s="10">
        <v>59</v>
      </c>
      <c r="C64" s="10">
        <f>IF($G$9=$Q$2,"0",IF($G$9=$Q$3,"0",IF(($G$24=$P$1),VLOOKUP(B64,$F$26:$G$50,2,TRUE),IF(B64&lt;=($G$10),$G$8,0))))</f>
        <v>1525024</v>
      </c>
      <c r="D64" s="10">
        <f t="shared" si="0"/>
        <v>1525024</v>
      </c>
      <c r="E64" s="10">
        <f t="shared" si="1"/>
        <v>1525024</v>
      </c>
    </row>
    <row r="65" spans="2:5" x14ac:dyDescent="0.2">
      <c r="B65" s="10">
        <v>60</v>
      </c>
      <c r="C65" s="10">
        <f>IF(($G$24=$P$1),VLOOKUP(B65,$E$26:$G$50,2,TRUE),IF(B65&lt;=($G$10),$G$8,0))</f>
        <v>1525024</v>
      </c>
      <c r="D65" s="10">
        <f t="shared" si="0"/>
        <v>1525024</v>
      </c>
      <c r="E65" s="10">
        <f t="shared" si="1"/>
        <v>1525024</v>
      </c>
    </row>
    <row r="66" spans="2:5" x14ac:dyDescent="0.2">
      <c r="B66" s="10">
        <v>61</v>
      </c>
      <c r="C66" s="10">
        <f>IF($G$9=$Q$2,"0",IF($G$9=$Q$3,"0",IF(($G$24=$P$1),VLOOKUP(B66,$F$26:$G$50,2,TRUE),IF(B66&lt;=($G$10),$G$8,0))))</f>
        <v>1525024</v>
      </c>
      <c r="D66" s="10">
        <f t="shared" ref="D66:D77" si="3">C66</f>
        <v>1525024</v>
      </c>
      <c r="E66" s="10">
        <f t="shared" si="1"/>
        <v>1525024</v>
      </c>
    </row>
    <row r="67" spans="2:5" x14ac:dyDescent="0.2">
      <c r="B67" s="10">
        <v>62</v>
      </c>
      <c r="C67" s="10">
        <f>IF($G$9=$Q$2,"0",IF($G$9=$Q$3,"0",IF(($G$24=$P$1),VLOOKUP(B67,$F$26:$G$50,2,TRUE),IF(B67&lt;=($G$10),$G$8,0))))</f>
        <v>1525024</v>
      </c>
      <c r="D67" s="10">
        <f t="shared" si="3"/>
        <v>1525024</v>
      </c>
      <c r="E67" s="10">
        <f t="shared" si="1"/>
        <v>1525024</v>
      </c>
    </row>
    <row r="68" spans="2:5" x14ac:dyDescent="0.2">
      <c r="B68" s="10">
        <v>63</v>
      </c>
      <c r="C68" s="10">
        <f>IF($G$9=$Q$3,"0",IF(($G$24=$P$1),VLOOKUP(B68,$F$26:$G$50,2,TRUE),IF(B68&lt;=($G$10),$G$8,0)))</f>
        <v>1525024</v>
      </c>
      <c r="D68" s="10">
        <f t="shared" si="3"/>
        <v>1525024</v>
      </c>
      <c r="E68" s="10">
        <f t="shared" si="1"/>
        <v>1525024</v>
      </c>
    </row>
    <row r="69" spans="2:5" x14ac:dyDescent="0.2">
      <c r="B69" s="10">
        <v>64</v>
      </c>
      <c r="C69" s="10">
        <f>IF($G$9=$Q$2,"0",IF($G$9=$Q$3,"0",IF(($G$24=$P$1),VLOOKUP(B69,$F$26:$G$50,2,TRUE),IF(B69&lt;=($G$10),$G$8,0))))</f>
        <v>1525024</v>
      </c>
      <c r="D69" s="10">
        <f t="shared" si="3"/>
        <v>1525024</v>
      </c>
      <c r="E69" s="10">
        <f t="shared" si="1"/>
        <v>1525024</v>
      </c>
    </row>
    <row r="70" spans="2:5" x14ac:dyDescent="0.2">
      <c r="B70" s="10">
        <v>65</v>
      </c>
      <c r="C70" s="10">
        <f>IF($G$9=$Q$2,"0",IF($G$9=$Q$3,"0",IF(($G$24=$P$1),VLOOKUP(B70,$F$26:$G$50,2,TRUE),IF(B70&lt;=($G$10),$G$8,0))))</f>
        <v>1525024</v>
      </c>
      <c r="D70" s="10">
        <f t="shared" si="3"/>
        <v>1525024</v>
      </c>
      <c r="E70" s="10">
        <f t="shared" si="1"/>
        <v>1525024</v>
      </c>
    </row>
    <row r="71" spans="2:5" x14ac:dyDescent="0.2">
      <c r="B71" s="10">
        <v>66</v>
      </c>
      <c r="C71" s="10">
        <f>IF(($G$24=$P$1),VLOOKUP(B71,$E$26:$G$50,2,TRUE),IF(B71&lt;=($G$10),$G$8,0))</f>
        <v>1525024</v>
      </c>
      <c r="D71" s="10">
        <f t="shared" si="3"/>
        <v>1525024</v>
      </c>
      <c r="E71" s="10">
        <f t="shared" ref="E71:E88" si="4">C71</f>
        <v>1525024</v>
      </c>
    </row>
    <row r="72" spans="2:5" x14ac:dyDescent="0.2">
      <c r="B72" s="10">
        <v>67</v>
      </c>
      <c r="C72" s="10">
        <f>IF($G$9=$Q$2,"0",IF($G$9=$Q$3,"0",IF(($G$24=$P$1),VLOOKUP(B72,$F$26:$G$50,2,TRUE),IF(B72&lt;=($G$10),$G$8,0))))</f>
        <v>1525024</v>
      </c>
      <c r="D72" s="10">
        <f t="shared" si="3"/>
        <v>1525024</v>
      </c>
      <c r="E72" s="10">
        <f t="shared" si="4"/>
        <v>1525024</v>
      </c>
    </row>
    <row r="73" spans="2:5" x14ac:dyDescent="0.2">
      <c r="B73" s="10">
        <v>68</v>
      </c>
      <c r="C73" s="10">
        <f>IF($G$9=$Q$2,"0",IF($G$9=$Q$3,"0",IF(($G$24=$P$1),VLOOKUP(B73,$F$26:$G$50,2,TRUE),IF(B73&lt;=($G$10),$G$8,0))))</f>
        <v>1525024</v>
      </c>
      <c r="D73" s="10">
        <f t="shared" si="3"/>
        <v>1525024</v>
      </c>
      <c r="E73" s="10">
        <f t="shared" si="4"/>
        <v>1525024</v>
      </c>
    </row>
    <row r="74" spans="2:5" x14ac:dyDescent="0.2">
      <c r="B74" s="10">
        <v>69</v>
      </c>
      <c r="C74" s="10">
        <f>IF($G$9=$Q$3,"0",IF(($G$24=$P$1),VLOOKUP(B74,$F$26:$G$50,2,TRUE),IF(B74&lt;=($G$10),$G$8,0)))</f>
        <v>1525024</v>
      </c>
      <c r="D74" s="10">
        <f t="shared" si="3"/>
        <v>1525024</v>
      </c>
      <c r="E74" s="10">
        <f t="shared" si="4"/>
        <v>1525024</v>
      </c>
    </row>
    <row r="75" spans="2:5" x14ac:dyDescent="0.2">
      <c r="B75" s="10">
        <v>70</v>
      </c>
      <c r="C75" s="10">
        <f>IF($G$9=$Q$2,"0",IF($G$9=$Q$3,"0",IF(($G$24=$P$1),VLOOKUP(B75,$F$26:$G$50,2,TRUE),IF(B75&lt;=($G$10),$G$8,0))))</f>
        <v>1525024</v>
      </c>
      <c r="D75" s="10">
        <f t="shared" si="3"/>
        <v>1525024</v>
      </c>
      <c r="E75" s="10">
        <f t="shared" si="4"/>
        <v>1525024</v>
      </c>
    </row>
    <row r="76" spans="2:5" x14ac:dyDescent="0.2">
      <c r="B76" s="10">
        <v>71</v>
      </c>
      <c r="C76" s="10">
        <f>IF($G$9=$Q$2,"0",IF($G$9=$Q$3,"0",IF(($G$24=$P$1),VLOOKUP(B76,$F$26:$G$50,2,TRUE),IF(B76&lt;=($G$10),$G$8,0))))</f>
        <v>1525024</v>
      </c>
      <c r="D76" s="10">
        <f t="shared" si="3"/>
        <v>1525024</v>
      </c>
      <c r="E76" s="10">
        <f t="shared" si="4"/>
        <v>1525024</v>
      </c>
    </row>
    <row r="77" spans="2:5" x14ac:dyDescent="0.2">
      <c r="B77" s="10">
        <v>72</v>
      </c>
      <c r="C77" s="10">
        <f>IF(($G$24=$P$1),VLOOKUP(B77,$E$26:$G$50,2,TRUE),IF(B77&lt;=($G$10),$G$8,0))</f>
        <v>1525024</v>
      </c>
      <c r="D77" s="10">
        <f t="shared" si="3"/>
        <v>1525024</v>
      </c>
      <c r="E77" s="10">
        <f t="shared" si="4"/>
        <v>1525024</v>
      </c>
    </row>
    <row r="78" spans="2:5" x14ac:dyDescent="0.2">
      <c r="B78" s="10">
        <v>73</v>
      </c>
      <c r="C78" s="10">
        <f>IF($G$9=$Q$2,"0",IF($G$9=$Q$3,"0",IF(($G$24=$P$1),VLOOKUP(B78,$F$26:$G$50,2,TRUE),IF(B78&lt;=($G$10),$G$8,0))))</f>
        <v>1525024</v>
      </c>
      <c r="D78" s="10">
        <f t="shared" ref="D78:D88" si="5">C78</f>
        <v>1525024</v>
      </c>
      <c r="E78" s="10">
        <f t="shared" si="4"/>
        <v>1525024</v>
      </c>
    </row>
    <row r="79" spans="2:5" x14ac:dyDescent="0.2">
      <c r="B79" s="10">
        <v>74</v>
      </c>
      <c r="C79" s="10">
        <f>IF($G$9=$Q$2,"0",IF($G$9=$Q$3,"0",IF(($G$24=$P$1),VLOOKUP(B79,$F$26:$G$50,2,TRUE),IF(B79&lt;=($G$10),$G$8,0))))</f>
        <v>1525024</v>
      </c>
      <c r="D79" s="10">
        <f t="shared" si="5"/>
        <v>1525024</v>
      </c>
      <c r="E79" s="10">
        <f t="shared" si="4"/>
        <v>1525024</v>
      </c>
    </row>
    <row r="80" spans="2:5" x14ac:dyDescent="0.2">
      <c r="B80" s="10">
        <v>75</v>
      </c>
      <c r="C80" s="10">
        <f>IF($G$9=$Q$3,"0",IF(($G$24=$P$1),VLOOKUP(B80,$F$26:$G$50,2,TRUE),IF(B80&lt;=($G$10),$G$8,0)))</f>
        <v>1525024</v>
      </c>
      <c r="D80" s="10">
        <f t="shared" si="5"/>
        <v>1525024</v>
      </c>
      <c r="E80" s="10">
        <f t="shared" si="4"/>
        <v>1525024</v>
      </c>
    </row>
    <row r="81" spans="2:5" x14ac:dyDescent="0.2">
      <c r="B81" s="10">
        <v>76</v>
      </c>
      <c r="C81" s="10">
        <f>IF($G$9=$Q$2,"0",IF($G$9=$Q$3,"0",IF(($G$24=$P$1),VLOOKUP(B81,$F$26:$G$50,2,TRUE),IF(B81&lt;=($G$10),$G$8,0))))</f>
        <v>1525024</v>
      </c>
      <c r="D81" s="10">
        <f t="shared" si="5"/>
        <v>1525024</v>
      </c>
      <c r="E81" s="10">
        <f t="shared" si="4"/>
        <v>1525024</v>
      </c>
    </row>
    <row r="82" spans="2:5" x14ac:dyDescent="0.2">
      <c r="B82" s="10">
        <v>77</v>
      </c>
      <c r="C82" s="10">
        <f>IF($G$9=$Q$2,"0",IF($G$9=$Q$3,"0",IF(($G$24=$P$1),VLOOKUP(B82,$F$26:$G$50,2,TRUE),IF(B82&lt;=($G$10),$G$8,0))))</f>
        <v>1525024</v>
      </c>
      <c r="D82" s="10">
        <f t="shared" si="5"/>
        <v>1525024</v>
      </c>
      <c r="E82" s="10">
        <f t="shared" si="4"/>
        <v>1525024</v>
      </c>
    </row>
    <row r="83" spans="2:5" x14ac:dyDescent="0.2">
      <c r="B83" s="10">
        <v>78</v>
      </c>
      <c r="C83" s="10">
        <f>IF(($G$24=$P$1),VLOOKUP(B83,$E$26:$G$50,2,TRUE),IF(B83&lt;=($G$10),$G$8,0))</f>
        <v>1525024</v>
      </c>
      <c r="D83" s="10">
        <f t="shared" si="5"/>
        <v>1525024</v>
      </c>
      <c r="E83" s="10">
        <f t="shared" si="4"/>
        <v>1525024</v>
      </c>
    </row>
    <row r="84" spans="2:5" x14ac:dyDescent="0.2">
      <c r="B84" s="10">
        <v>79</v>
      </c>
      <c r="C84" s="10">
        <f>IF($G$9=$Q$2,"0",IF($G$9=$Q$3,"0",IF(($G$24=$P$1),VLOOKUP(B84,$F$26:$G$50,2,TRUE),IF(B84&lt;=($G$10),$G$8,0))))</f>
        <v>1525024</v>
      </c>
      <c r="D84" s="10">
        <f t="shared" si="5"/>
        <v>1525024</v>
      </c>
      <c r="E84" s="10">
        <f t="shared" si="4"/>
        <v>1525024</v>
      </c>
    </row>
    <row r="85" spans="2:5" x14ac:dyDescent="0.2">
      <c r="B85" s="10">
        <v>80</v>
      </c>
      <c r="C85" s="10">
        <f>IF($G$9=$Q$2,"0",IF($G$9=$Q$3,"0",IF(($G$24=$P$1),VLOOKUP(B85,$F$26:$G$50,2,TRUE),IF(B85&lt;=($G$10),$G$8,0))))</f>
        <v>1525024</v>
      </c>
      <c r="D85" s="10">
        <f t="shared" si="5"/>
        <v>1525024</v>
      </c>
      <c r="E85" s="10">
        <f t="shared" si="4"/>
        <v>1525024</v>
      </c>
    </row>
    <row r="86" spans="2:5" x14ac:dyDescent="0.2">
      <c r="B86" s="10">
        <v>81</v>
      </c>
      <c r="C86" s="10">
        <f>IF($G$9=$Q$3,"0",IF(($G$24=$P$1),VLOOKUP(B86,$F$26:$G$50,2,TRUE),IF(B86&lt;=($G$10),$G$8,0)))</f>
        <v>1525024</v>
      </c>
      <c r="D86" s="10">
        <f t="shared" si="5"/>
        <v>1525024</v>
      </c>
      <c r="E86" s="10">
        <f t="shared" si="4"/>
        <v>1525024</v>
      </c>
    </row>
    <row r="87" spans="2:5" x14ac:dyDescent="0.2">
      <c r="B87" s="10">
        <v>82</v>
      </c>
      <c r="C87" s="10">
        <f>IF($G$9=$Q$2,"0",IF($G$9=$Q$3,"0",IF(($G$24=$P$1),VLOOKUP(B87,$F$26:$G$50,2,TRUE),IF(B87&lt;=($G$10),$G$8,0))))</f>
        <v>1525024</v>
      </c>
      <c r="D87" s="10">
        <f t="shared" si="5"/>
        <v>1525024</v>
      </c>
      <c r="E87" s="10">
        <f t="shared" si="4"/>
        <v>1525024</v>
      </c>
    </row>
    <row r="88" spans="2:5" x14ac:dyDescent="0.2">
      <c r="B88" s="10">
        <v>83</v>
      </c>
      <c r="C88" s="10">
        <f>IF($G$9=$Q$2,"0",IF($G$9=$Q$3,"0",IF(($G$24=$P$1),VLOOKUP(B88,$F$26:$G$50,2,TRUE),IF(B88&lt;=($G$10),$G$8,0))))</f>
        <v>1525024</v>
      </c>
      <c r="D88" s="10">
        <f t="shared" si="5"/>
        <v>1525024</v>
      </c>
      <c r="E88" s="10">
        <f t="shared" si="4"/>
        <v>1525024</v>
      </c>
    </row>
    <row r="89" spans="2:5" x14ac:dyDescent="0.2">
      <c r="B89" s="10">
        <v>84</v>
      </c>
      <c r="C89" s="10">
        <f>IF(($G$24=$P$1),VLOOKUP(B89,$E$26:$G$50,2,TRUE),IF(B89&lt;=($G$10),$G$8,0))</f>
        <v>1525024</v>
      </c>
      <c r="D89" s="10">
        <f t="shared" ref="D89:D91" si="6">C89</f>
        <v>1525024</v>
      </c>
      <c r="E89" s="10">
        <f t="shared" ref="E89:E91" si="7">C89</f>
        <v>1525024</v>
      </c>
    </row>
    <row r="90" spans="2:5" x14ac:dyDescent="0.2">
      <c r="B90" s="10">
        <v>85</v>
      </c>
      <c r="C90" s="10">
        <f>IF($G$9=$Q$2,"0",IF($G$9=$Q$3,"0",IF(($G$24=$P$1),VLOOKUP(B90,$F$26:$G$50,2,TRUE),IF(B90&lt;=($G$10),$G$8,0))))</f>
        <v>1525024</v>
      </c>
      <c r="D90" s="10">
        <f t="shared" si="6"/>
        <v>1525024</v>
      </c>
      <c r="E90" s="10">
        <f t="shared" si="7"/>
        <v>1525024</v>
      </c>
    </row>
    <row r="91" spans="2:5" x14ac:dyDescent="0.2">
      <c r="B91" s="10">
        <v>86</v>
      </c>
      <c r="C91" s="10">
        <f>IF($G$9=$Q$2,"0",IF($G$9=$Q$3,"0",IF(($G$24=$P$1),VLOOKUP(B91,$F$26:$G$50,2,TRUE),IF(B91&lt;=($G$10),$G$8,0))))</f>
        <v>1525024</v>
      </c>
      <c r="D91" s="10">
        <f t="shared" si="6"/>
        <v>1525024</v>
      </c>
      <c r="E91" s="10">
        <f t="shared" si="7"/>
        <v>1525024</v>
      </c>
    </row>
    <row r="92" spans="2:5" x14ac:dyDescent="0.2">
      <c r="B92" s="10">
        <v>87</v>
      </c>
      <c r="C92" s="10">
        <f>IF($G$9=$Q$3,"0",IF(($G$24=$P$1),VLOOKUP(B92,$F$26:$G$50,2,TRUE),IF(B92&lt;=($G$10),$G$8,0)))</f>
        <v>1525024</v>
      </c>
      <c r="D92" s="10">
        <f t="shared" ref="D92:D94" si="8">C92</f>
        <v>1525024</v>
      </c>
      <c r="E92" s="10">
        <f t="shared" ref="E92:E94" si="9">C92</f>
        <v>1525024</v>
      </c>
    </row>
    <row r="93" spans="2:5" x14ac:dyDescent="0.2">
      <c r="B93" s="10">
        <v>88</v>
      </c>
      <c r="C93" s="10">
        <f>IF($G$9=$Q$2,"0",IF($G$9=$Q$3,"0",IF(($G$24=$P$1),VLOOKUP(B93,$F$26:$G$50,2,TRUE),IF(B93&lt;=($G$10),$G$8,0))))</f>
        <v>1525024</v>
      </c>
      <c r="D93" s="10">
        <f t="shared" si="8"/>
        <v>1525024</v>
      </c>
      <c r="E93" s="10">
        <f t="shared" si="9"/>
        <v>1525024</v>
      </c>
    </row>
    <row r="94" spans="2:5" x14ac:dyDescent="0.2">
      <c r="B94" s="10">
        <v>89</v>
      </c>
      <c r="C94" s="10">
        <f>IF($G$9=$Q$2,"0",IF($G$9=$Q$3,"0",IF(($G$24=$P$1),VLOOKUP(B94,$F$26:$G$50,2,TRUE),IF(B94&lt;=($G$10),$G$8,0))))</f>
        <v>1525024</v>
      </c>
      <c r="D94" s="10">
        <f t="shared" si="8"/>
        <v>1525024</v>
      </c>
      <c r="E94" s="10">
        <f t="shared" si="9"/>
        <v>1525024</v>
      </c>
    </row>
    <row r="95" spans="2:5" x14ac:dyDescent="0.2">
      <c r="B95" s="10">
        <v>90</v>
      </c>
      <c r="C95" s="10">
        <f>IF(($G$24=$P$1),VLOOKUP(B95,$E$26:$G$50,2,TRUE),IF(B95&lt;=($G$10),$G$8,0))</f>
        <v>1525024</v>
      </c>
      <c r="D95" s="10">
        <f t="shared" ref="D95:D97" si="10">C95</f>
        <v>1525024</v>
      </c>
      <c r="E95" s="10">
        <f t="shared" ref="E95:E97" si="11">C95</f>
        <v>1525024</v>
      </c>
    </row>
    <row r="96" spans="2:5" x14ac:dyDescent="0.2">
      <c r="B96" s="10">
        <v>91</v>
      </c>
      <c r="C96" s="10">
        <f>IF($G$9=$Q$2,"0",IF($G$9=$Q$3,"0",IF(($G$24=$P$1),VLOOKUP(B96,$F$26:$G$50,2,TRUE),IF(B96&lt;=($G$10),$G$8,0))))</f>
        <v>1525024</v>
      </c>
      <c r="D96" s="10">
        <f t="shared" si="10"/>
        <v>1525024</v>
      </c>
      <c r="E96" s="10">
        <f t="shared" si="11"/>
        <v>1525024</v>
      </c>
    </row>
    <row r="97" spans="2:5" x14ac:dyDescent="0.2">
      <c r="B97" s="10">
        <v>92</v>
      </c>
      <c r="C97" s="10">
        <f>IF($G$9=$Q$2,"0",IF($G$9=$Q$3,"0",IF(($G$24=$P$1),VLOOKUP(B97,$F$26:$G$50,2,TRUE),IF(B97&lt;=($G$10),$G$8,0))))</f>
        <v>1525024</v>
      </c>
      <c r="D97" s="10">
        <f t="shared" si="10"/>
        <v>1525024</v>
      </c>
      <c r="E97" s="10">
        <f t="shared" si="11"/>
        <v>1525024</v>
      </c>
    </row>
    <row r="98" spans="2:5" x14ac:dyDescent="0.2">
      <c r="B98" s="10">
        <v>93</v>
      </c>
      <c r="C98" s="10">
        <f>IF($G$9=$Q$3,"0",IF(($G$24=$P$1),VLOOKUP(B98,$F$26:$G$50,2,TRUE),IF(B98&lt;=($G$10),$G$8,0)))</f>
        <v>1525024</v>
      </c>
      <c r="D98" s="10">
        <f t="shared" ref="D98:D100" si="12">C98</f>
        <v>1525024</v>
      </c>
      <c r="E98" s="10">
        <f t="shared" ref="E98:E100" si="13">C98</f>
        <v>1525024</v>
      </c>
    </row>
    <row r="99" spans="2:5" x14ac:dyDescent="0.2">
      <c r="B99" s="10">
        <v>94</v>
      </c>
      <c r="C99" s="10">
        <f>IF($G$9=$Q$2,"0",IF($G$9=$Q$3,"0",IF(($G$24=$P$1),VLOOKUP(B99,$F$26:$G$50,2,TRUE),IF(B99&lt;=($G$10),$G$8,0))))</f>
        <v>1525024</v>
      </c>
      <c r="D99" s="10">
        <f t="shared" si="12"/>
        <v>1525024</v>
      </c>
      <c r="E99" s="10">
        <f t="shared" si="13"/>
        <v>1525024</v>
      </c>
    </row>
    <row r="100" spans="2:5" x14ac:dyDescent="0.2">
      <c r="B100" s="10">
        <v>95</v>
      </c>
      <c r="C100" s="10">
        <f>IF($G$9=$Q$2,"0",IF($G$9=$Q$3,"0",IF(($G$24=$P$1),VLOOKUP(B100,$F$26:$G$50,2,TRUE),IF(B100&lt;=($G$10),$G$8,0))))</f>
        <v>1525024</v>
      </c>
      <c r="D100" s="10">
        <f t="shared" si="12"/>
        <v>1525024</v>
      </c>
      <c r="E100" s="10">
        <f t="shared" si="13"/>
        <v>1525024</v>
      </c>
    </row>
    <row r="101" spans="2:5" x14ac:dyDescent="0.2">
      <c r="B101" s="10">
        <v>96</v>
      </c>
      <c r="C101" s="10">
        <f>IF(($G$24=$P$1),VLOOKUP(B101,$E$26:$G$50,2,TRUE),IF(B101&lt;=($G$10),$G$8,0))</f>
        <v>1525024</v>
      </c>
      <c r="D101" s="10">
        <f t="shared" ref="D101:D103" si="14">C101</f>
        <v>1525024</v>
      </c>
      <c r="E101" s="10">
        <f t="shared" ref="E101:E103" si="15">C101</f>
        <v>1525024</v>
      </c>
    </row>
    <row r="102" spans="2:5" x14ac:dyDescent="0.2">
      <c r="B102" s="10">
        <v>97</v>
      </c>
      <c r="C102" s="10">
        <f>IF($G$9=$Q$2,"0",IF($G$9=$Q$3,"0",IF(($G$24=$P$1),VLOOKUP(B102,$F$26:$G$50,2,TRUE),IF(B102&lt;=($G$10),$G$8,0))))</f>
        <v>1525024</v>
      </c>
      <c r="D102" s="10">
        <f t="shared" si="14"/>
        <v>1525024</v>
      </c>
      <c r="E102" s="10">
        <f t="shared" si="15"/>
        <v>1525024</v>
      </c>
    </row>
    <row r="103" spans="2:5" x14ac:dyDescent="0.2">
      <c r="B103" s="10">
        <v>98</v>
      </c>
      <c r="C103" s="10">
        <f>IF($G$9=$Q$2,"0",IF($G$9=$Q$3,"0",IF(($G$24=$P$1),VLOOKUP(B103,$F$26:$G$50,2,TRUE),IF(B103&lt;=($G$10),$G$8,0))))</f>
        <v>1525024</v>
      </c>
      <c r="D103" s="10">
        <f t="shared" si="14"/>
        <v>1525024</v>
      </c>
      <c r="E103" s="10">
        <f t="shared" si="15"/>
        <v>1525024</v>
      </c>
    </row>
    <row r="104" spans="2:5" x14ac:dyDescent="0.2">
      <c r="B104" s="10">
        <v>99</v>
      </c>
      <c r="C104" s="10">
        <f>IF($G$9=$Q$3,"0",IF(($G$24=$P$1),VLOOKUP(B104,$F$26:$G$50,2,TRUE),IF(B104&lt;=($G$10),$G$8,0)))</f>
        <v>1525024</v>
      </c>
      <c r="D104" s="10">
        <f t="shared" ref="D104:D106" si="16">C104</f>
        <v>1525024</v>
      </c>
      <c r="E104" s="10">
        <f t="shared" ref="E104:E106" si="17">C104</f>
        <v>1525024</v>
      </c>
    </row>
    <row r="105" spans="2:5" x14ac:dyDescent="0.2">
      <c r="B105" s="10">
        <v>100</v>
      </c>
      <c r="C105" s="10">
        <f>IF($G$9=$Q$2,"0",IF($G$9=$Q$3,"0",IF(($G$24=$P$1),VLOOKUP(B105,$F$26:$G$50,2,TRUE),IF(B105&lt;=($G$10),$G$8,0))))</f>
        <v>1525024</v>
      </c>
      <c r="D105" s="10">
        <f t="shared" si="16"/>
        <v>1525024</v>
      </c>
      <c r="E105" s="10">
        <f t="shared" si="17"/>
        <v>1525024</v>
      </c>
    </row>
    <row r="106" spans="2:5" x14ac:dyDescent="0.2">
      <c r="B106" s="10">
        <v>101</v>
      </c>
      <c r="C106" s="10">
        <f>IF($G$9=$Q$2,"0",IF($G$9=$Q$3,"0",IF(($G$24=$P$1),VLOOKUP(B106,$F$26:$G$50,2,TRUE),IF(B106&lt;=($G$10),$G$8,0))))</f>
        <v>1525024</v>
      </c>
      <c r="D106" s="10">
        <f t="shared" si="16"/>
        <v>1525024</v>
      </c>
      <c r="E106" s="10">
        <f t="shared" si="17"/>
        <v>1525024</v>
      </c>
    </row>
    <row r="107" spans="2:5" x14ac:dyDescent="0.2">
      <c r="B107" s="10">
        <v>102</v>
      </c>
      <c r="C107" s="10">
        <f>IF(($G$24=$P$1),VLOOKUP(B107,$E$26:$G$50,2,TRUE),IF(B107&lt;=($G$10),$G$8,0))</f>
        <v>1525024</v>
      </c>
      <c r="D107" s="10">
        <f t="shared" ref="D107:D109" si="18">C107</f>
        <v>1525024</v>
      </c>
      <c r="E107" s="10">
        <f t="shared" ref="E107:E109" si="19">C107</f>
        <v>1525024</v>
      </c>
    </row>
    <row r="108" spans="2:5" x14ac:dyDescent="0.2">
      <c r="B108" s="10">
        <v>103</v>
      </c>
      <c r="C108" s="10">
        <f>IF($G$9=$Q$2,"0",IF($G$9=$Q$3,"0",IF(($G$24=$P$1),VLOOKUP(B108,$F$26:$G$50,2,TRUE),IF(B108&lt;=($G$10),$G$8,0))))</f>
        <v>1525024</v>
      </c>
      <c r="D108" s="10">
        <f t="shared" si="18"/>
        <v>1525024</v>
      </c>
      <c r="E108" s="10">
        <f t="shared" si="19"/>
        <v>1525024</v>
      </c>
    </row>
    <row r="109" spans="2:5" x14ac:dyDescent="0.2">
      <c r="B109" s="10">
        <v>104</v>
      </c>
      <c r="C109" s="10">
        <f>IF($G$9=$Q$2,"0",IF($G$9=$Q$3,"0",IF(($G$24=$P$1),VLOOKUP(B109,$F$26:$G$50,2,TRUE),IF(B109&lt;=($G$10),$G$8,0))))</f>
        <v>1525024</v>
      </c>
      <c r="D109" s="10">
        <f t="shared" si="18"/>
        <v>1525024</v>
      </c>
      <c r="E109" s="10">
        <f t="shared" si="19"/>
        <v>1525024</v>
      </c>
    </row>
    <row r="110" spans="2:5" x14ac:dyDescent="0.2">
      <c r="B110" s="10">
        <v>105</v>
      </c>
      <c r="C110" s="10">
        <f>IF($G$9=$Q$3,"0",IF(($G$24=$P$1),VLOOKUP(B110,$F$26:$G$50,2,TRUE),IF(B110&lt;=($G$10),$G$8,0)))</f>
        <v>1525024</v>
      </c>
      <c r="D110" s="10">
        <f t="shared" ref="D110:D112" si="20">C110</f>
        <v>1525024</v>
      </c>
      <c r="E110" s="10">
        <f t="shared" ref="E110:E112" si="21">C110</f>
        <v>1525024</v>
      </c>
    </row>
    <row r="111" spans="2:5" x14ac:dyDescent="0.2">
      <c r="B111" s="10">
        <v>106</v>
      </c>
      <c r="C111" s="10">
        <f>IF($G$9=$Q$2,"0",IF($G$9=$Q$3,"0",IF(($G$24=$P$1),VLOOKUP(B111,$F$26:$G$50,2,TRUE),IF(B111&lt;=($G$10),$G$8,0))))</f>
        <v>1525024</v>
      </c>
      <c r="D111" s="10">
        <f t="shared" si="20"/>
        <v>1525024</v>
      </c>
      <c r="E111" s="10">
        <f t="shared" si="21"/>
        <v>1525024</v>
      </c>
    </row>
    <row r="112" spans="2:5" x14ac:dyDescent="0.2">
      <c r="B112" s="10">
        <v>107</v>
      </c>
      <c r="C112" s="10">
        <f>IF($G$9=$Q$2,"0",IF($G$9=$Q$3,"0",IF(($G$24=$P$1),VLOOKUP(B112,$F$26:$G$50,2,TRUE),IF(B112&lt;=($G$10),$G$8,0))))</f>
        <v>1525024</v>
      </c>
      <c r="D112" s="10">
        <f t="shared" si="20"/>
        <v>1525024</v>
      </c>
      <c r="E112" s="10">
        <f t="shared" si="21"/>
        <v>1525024</v>
      </c>
    </row>
    <row r="113" spans="2:5" x14ac:dyDescent="0.2">
      <c r="B113" s="10">
        <v>108</v>
      </c>
      <c r="C113" s="10">
        <f>IF(($G$24=$P$1),VLOOKUP(B113,$E$26:$G$50,2,TRUE),IF(B113&lt;=($G$10),$G$8,0))</f>
        <v>1525024</v>
      </c>
      <c r="D113" s="10">
        <f t="shared" ref="D113:D115" si="22">C113</f>
        <v>1525024</v>
      </c>
      <c r="E113" s="10">
        <f t="shared" ref="E113:E115" si="23">C113</f>
        <v>1525024</v>
      </c>
    </row>
    <row r="114" spans="2:5" x14ac:dyDescent="0.2">
      <c r="B114" s="10">
        <v>109</v>
      </c>
      <c r="C114" s="10">
        <f>IF($G$9=$Q$2,"0",IF($G$9=$Q$3,"0",IF(($G$24=$P$1),VLOOKUP(B114,$F$26:$G$50,2,TRUE),IF(B114&lt;=($G$10),$G$8,0))))</f>
        <v>1525024</v>
      </c>
      <c r="D114" s="10">
        <f t="shared" si="22"/>
        <v>1525024</v>
      </c>
      <c r="E114" s="10">
        <f t="shared" si="23"/>
        <v>1525024</v>
      </c>
    </row>
    <row r="115" spans="2:5" x14ac:dyDescent="0.2">
      <c r="B115" s="10">
        <v>110</v>
      </c>
      <c r="C115" s="10">
        <f>IF($G$9=$Q$2,"0",IF($G$9=$Q$3,"0",IF(($G$24=$P$1),VLOOKUP(B115,$F$26:$G$50,2,TRUE),IF(B115&lt;=($G$10),$G$8,0))))</f>
        <v>1525024</v>
      </c>
      <c r="D115" s="10">
        <f t="shared" si="22"/>
        <v>1525024</v>
      </c>
      <c r="E115" s="10">
        <f t="shared" si="23"/>
        <v>1525024</v>
      </c>
    </row>
    <row r="116" spans="2:5" x14ac:dyDescent="0.2">
      <c r="B116" s="10">
        <v>111</v>
      </c>
      <c r="C116" s="10">
        <f>IF($G$9=$Q$3,"0",IF(($G$24=$P$1),VLOOKUP(B116,$F$26:$G$50,2,TRUE),IF(B116&lt;=($G$10),$G$8,0)))</f>
        <v>1525024</v>
      </c>
      <c r="D116" s="10">
        <f t="shared" ref="D116:D118" si="24">C116</f>
        <v>1525024</v>
      </c>
      <c r="E116" s="10">
        <f t="shared" ref="E116:E118" si="25">C116</f>
        <v>1525024</v>
      </c>
    </row>
    <row r="117" spans="2:5" x14ac:dyDescent="0.2">
      <c r="B117" s="10">
        <v>112</v>
      </c>
      <c r="C117" s="10">
        <f>IF($G$9=$Q$2,"0",IF($G$9=$Q$3,"0",IF(($G$24=$P$1),VLOOKUP(B117,$F$26:$G$50,2,TRUE),IF(B117&lt;=($G$10),$G$8,0))))</f>
        <v>1525024</v>
      </c>
      <c r="D117" s="10">
        <f t="shared" si="24"/>
        <v>1525024</v>
      </c>
      <c r="E117" s="10">
        <f t="shared" si="25"/>
        <v>1525024</v>
      </c>
    </row>
    <row r="118" spans="2:5" x14ac:dyDescent="0.2">
      <c r="B118" s="10">
        <v>113</v>
      </c>
      <c r="C118" s="10">
        <f>IF($G$9=$Q$2,"0",IF($G$9=$Q$3,"0",IF(($G$24=$P$1),VLOOKUP(B118,$F$26:$G$50,2,TRUE),IF(B118&lt;=($G$10),$G$8,0))))</f>
        <v>1525024</v>
      </c>
      <c r="D118" s="10">
        <f t="shared" si="24"/>
        <v>1525024</v>
      </c>
      <c r="E118" s="10">
        <f t="shared" si="25"/>
        <v>1525024</v>
      </c>
    </row>
    <row r="119" spans="2:5" x14ac:dyDescent="0.2">
      <c r="B119" s="10">
        <v>114</v>
      </c>
      <c r="C119" s="10">
        <f>IF(($G$24=$P$1),VLOOKUP(B119,$E$26:$G$50,2,TRUE),IF(B119&lt;=($G$10),$G$8,0))</f>
        <v>1525024</v>
      </c>
      <c r="D119" s="10">
        <f t="shared" ref="D119:D121" si="26">C119</f>
        <v>1525024</v>
      </c>
      <c r="E119" s="10">
        <f t="shared" ref="E119:E121" si="27">C119</f>
        <v>1525024</v>
      </c>
    </row>
    <row r="120" spans="2:5" x14ac:dyDescent="0.2">
      <c r="B120" s="10">
        <v>115</v>
      </c>
      <c r="C120" s="10">
        <f>IF($G$9=$Q$2,"0",IF($G$9=$Q$3,"0",IF(($G$24=$P$1),VLOOKUP(B120,$F$26:$G$50,2,TRUE),IF(B120&lt;=($G$10),$G$8,0))))</f>
        <v>1525024</v>
      </c>
      <c r="D120" s="10">
        <f t="shared" si="26"/>
        <v>1525024</v>
      </c>
      <c r="E120" s="10">
        <f t="shared" si="27"/>
        <v>1525024</v>
      </c>
    </row>
    <row r="121" spans="2:5" x14ac:dyDescent="0.2">
      <c r="B121" s="10">
        <v>116</v>
      </c>
      <c r="C121" s="10">
        <f>IF($G$9=$Q$2,"0",IF($G$9=$Q$3,"0",IF(($G$24=$P$1),VLOOKUP(B121,$F$26:$G$50,2,TRUE),IF(B121&lt;=($G$10),$G$8,0))))</f>
        <v>1525024</v>
      </c>
      <c r="D121" s="10">
        <f t="shared" si="26"/>
        <v>1525024</v>
      </c>
      <c r="E121" s="10">
        <f t="shared" si="27"/>
        <v>1525024</v>
      </c>
    </row>
    <row r="122" spans="2:5" x14ac:dyDescent="0.2">
      <c r="B122" s="10">
        <v>117</v>
      </c>
      <c r="C122" s="10">
        <f>IF($G$9=$Q$3,"0",IF(($G$24=$P$1),VLOOKUP(B122,$F$26:$G$50,2,TRUE),IF(B122&lt;=($G$10),$G$8,0)))</f>
        <v>1525024</v>
      </c>
      <c r="D122" s="10">
        <f t="shared" ref="D122:D124" si="28">C122</f>
        <v>1525024</v>
      </c>
      <c r="E122" s="10">
        <f t="shared" ref="E122:E124" si="29">C122</f>
        <v>1525024</v>
      </c>
    </row>
    <row r="123" spans="2:5" x14ac:dyDescent="0.2">
      <c r="B123" s="10">
        <v>118</v>
      </c>
      <c r="C123" s="10">
        <f>IF($G$9=$Q$2,"0",IF($G$9=$Q$3,"0",IF(($G$24=$P$1),VLOOKUP(B123,$F$26:$G$50,2,TRUE),IF(B123&lt;=($G$10),$G$8,0))))</f>
        <v>1525024</v>
      </c>
      <c r="D123" s="10">
        <f t="shared" si="28"/>
        <v>1525024</v>
      </c>
      <c r="E123" s="10">
        <f t="shared" si="29"/>
        <v>1525024</v>
      </c>
    </row>
    <row r="124" spans="2:5" x14ac:dyDescent="0.2">
      <c r="B124" s="10">
        <v>119</v>
      </c>
      <c r="C124" s="10">
        <f>IF($G$9=$Q$2,"0",IF($G$9=$Q$3,"0",IF(($G$24=$P$1),VLOOKUP(B124,$F$26:$G$50,2,TRUE),IF(B124&lt;=($G$10),$G$8,0))))</f>
        <v>1525024</v>
      </c>
      <c r="D124" s="10">
        <f t="shared" si="28"/>
        <v>1525024</v>
      </c>
      <c r="E124" s="10">
        <f t="shared" si="29"/>
        <v>1525024</v>
      </c>
    </row>
    <row r="125" spans="2:5" x14ac:dyDescent="0.2">
      <c r="B125" s="10">
        <v>120</v>
      </c>
      <c r="C125" s="10">
        <f>IF(($G$24=$P$1),VLOOKUP(B125,$F$26:$G$50,2,TRUE),IF(B125&lt;=($G$10),$G$8,0))</f>
        <v>1525024</v>
      </c>
      <c r="D125" s="10">
        <f t="shared" ref="D125" si="30">C125</f>
        <v>1525024</v>
      </c>
      <c r="E125" s="10">
        <f t="shared" ref="E125" si="31">C125</f>
        <v>1525024</v>
      </c>
    </row>
  </sheetData>
  <mergeCells count="12">
    <mergeCell ref="F14:K14"/>
    <mergeCell ref="B2:E2"/>
    <mergeCell ref="I1:J1"/>
    <mergeCell ref="F5:G5"/>
    <mergeCell ref="J8:K8"/>
    <mergeCell ref="F18:K18"/>
    <mergeCell ref="F19:K19"/>
    <mergeCell ref="F21:K21"/>
    <mergeCell ref="F15:K15"/>
    <mergeCell ref="F16:K16"/>
    <mergeCell ref="F17:K17"/>
    <mergeCell ref="F20:K20"/>
  </mergeCells>
  <dataValidations count="2">
    <dataValidation type="list" allowBlank="1" showInputMessage="1" showErrorMessage="1" sqref="G24">
      <formula1>P1:P2</formula1>
    </dataValidation>
    <dataValidation type="list" allowBlank="1" showInputMessage="1" showErrorMessage="1" sqref="G12 G9">
      <formula1>$Q$1:$Q$3</formula1>
    </dataValidation>
  </dataValidations>
  <pageMargins left="0.7" right="0.7" top="0.75" bottom="0.75" header="0.3" footer="0.3"/>
  <pageSetup scale="42" orientation="portrait" r:id="rId1"/>
  <headerFooter>
    <oddFooter>&amp;C&amp;12&amp;Kffa500This is a Confidential document.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APR</vt:lpstr>
      <vt:lpstr>APR!Print_Area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Bhavin G. Shah (Commercial Bank, KMBL)</dc:creator>
  <cp:lastModifiedBy>Prachi Pal (EXT, Consumer Bank, KMBL)</cp:lastModifiedBy>
  <cp:lastPrinted>2024-09-24T09:55:27Z</cp:lastPrinted>
  <dcterms:created xsi:type="dcterms:W3CDTF">2018-09-05T06:03:47Z</dcterms:created>
  <dcterms:modified xsi:type="dcterms:W3CDTF">2026-02-18T11:59:16Z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ecloreClassificationFooterFontSize">
    <vt:lpwstr>12</vt:lpwstr>
  </property>
  <property fmtid="{D5CDD505-2E9C-101B-9397-08002B2CF9AE}" pid="3" name="SecloreClassificationFooterAlignment">
    <vt:lpwstr>Center</vt:lpwstr>
  </property>
  <property fmtid="{D5CDD505-2E9C-101B-9397-08002B2CF9AE}" pid="4" name="SecloreAuxiliary">
    <vt:lpwstr>{"Kotak Bank Policy Server (304c7f26f2799659d1808a346576b755d8e3f590)":{"SuggestedLabelId":"4"}}</vt:lpwstr>
  </property>
  <property fmtid="{D5CDD505-2E9C-101B-9397-08002B2CF9AE}" pid="5" name="MSIP_Label_eae9dd6c-139c-4279-81ff-f5bef92f011d_Enabled">
    <vt:lpwstr>true</vt:lpwstr>
  </property>
  <property fmtid="{D5CDD505-2E9C-101B-9397-08002B2CF9AE}" pid="6" name="MSIP_Label_eae9dd6c-139c-4279-81ff-f5bef92f011d_SetDate">
    <vt:lpwstr>2026-02-05T07:46:11Z</vt:lpwstr>
  </property>
  <property fmtid="{D5CDD505-2E9C-101B-9397-08002B2CF9AE}" pid="7" name="MSIP_Label_eae9dd6c-139c-4279-81ff-f5bef92f011d_Method">
    <vt:lpwstr>Standard</vt:lpwstr>
  </property>
  <property fmtid="{D5CDD505-2E9C-101B-9397-08002B2CF9AE}" pid="8" name="MSIP_Label_eae9dd6c-139c-4279-81ff-f5bef92f011d_Name">
    <vt:lpwstr>General</vt:lpwstr>
  </property>
  <property fmtid="{D5CDD505-2E9C-101B-9397-08002B2CF9AE}" pid="9" name="MSIP_Label_eae9dd6c-139c-4279-81ff-f5bef92f011d_SiteId">
    <vt:lpwstr>73a4c997-ac5a-4bcd-81f3-fd25589a48b7</vt:lpwstr>
  </property>
  <property fmtid="{D5CDD505-2E9C-101B-9397-08002B2CF9AE}" pid="10" name="MSIP_Label_eae9dd6c-139c-4279-81ff-f5bef92f011d_ActionId">
    <vt:lpwstr>491ef260-163a-4b4f-9ff7-5d5745346b19</vt:lpwstr>
  </property>
  <property fmtid="{D5CDD505-2E9C-101B-9397-08002B2CF9AE}" pid="11" name="MSIP_Label_eae9dd6c-139c-4279-81ff-f5bef92f011d_ContentBits">
    <vt:lpwstr>0</vt:lpwstr>
  </property>
  <property fmtid="{D5CDD505-2E9C-101B-9397-08002B2CF9AE}" pid="12" name="MSIP_Label_eae9dd6c-139c-4279-81ff-f5bef92f011d_Tag">
    <vt:lpwstr>10, 3, 0, 1</vt:lpwstr>
  </property>
  <property fmtid="{D5CDD505-2E9C-101B-9397-08002B2CF9AE}" pid="13" name="SecloreClassification">
    <vt:lpwstr>{"Kotak Bank Policy Server (304c7f26f2799659d1808a346576b755d8e3f590)":{"ClassificationDisplayName":"Confidential","ClassificationMode":"ClassificationMode_UserDriven","LabelId":"4","Version":"1"}}</vt:lpwstr>
  </property>
  <property fmtid="{D5CDD505-2E9C-101B-9397-08002B2CF9AE}" pid="14" name="SecloreClassificationDisplayName_304c7f26f2799659d1808a346576b755d8e3f590">
    <vt:lpwstr>Confidential</vt:lpwstr>
  </property>
  <property fmtid="{D5CDD505-2E9C-101B-9397-08002B2CF9AE}" pid="15" name="SecloreClassificationFooterTextValue">
    <vt:lpwstr>This is a Confidential document.</vt:lpwstr>
  </property>
  <property fmtid="{D5CDD505-2E9C-101B-9397-08002B2CF9AE}" pid="16" name="SecloreClassificationFooterColorHex">
    <vt:lpwstr>#ffa500</vt:lpwstr>
  </property>
</Properties>
</file>